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WFSH\frontpage\amin\20210701\pc\109-2\"/>
    </mc:Choice>
  </mc:AlternateContent>
  <bookViews>
    <workbookView xWindow="0" yWindow="0" windowWidth="21570" windowHeight="7935"/>
  </bookViews>
  <sheets>
    <sheet name="109-2國一下" sheetId="3" r:id="rId1"/>
    <sheet name="109-2國二下" sheetId="4" r:id="rId2"/>
  </sheets>
  <definedNames>
    <definedName name="_xlnm._FilterDatabase" localSheetId="0" hidden="1">'109-2國一下'!$A$1:$AM$151</definedName>
    <definedName name="_xlnm._FilterDatabase" localSheetId="1" hidden="1">'109-2國二下'!$A$1:$A$144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4" l="1"/>
  <c r="S24" i="4"/>
  <c r="N17" i="4"/>
  <c r="N12" i="4"/>
  <c r="N28" i="4" l="1"/>
  <c r="P128" i="3"/>
  <c r="P146" i="3"/>
  <c r="N74" i="4" l="1"/>
  <c r="N119" i="4"/>
  <c r="AA113" i="3" l="1"/>
  <c r="AA114" i="3"/>
  <c r="T85" i="4" l="1"/>
  <c r="P45" i="3" l="1"/>
  <c r="P83" i="3"/>
  <c r="P78" i="3"/>
  <c r="P115" i="3" l="1"/>
  <c r="AB8" i="3" l="1"/>
  <c r="P50" i="3" l="1"/>
  <c r="AC50" i="3" l="1"/>
  <c r="N98" i="4"/>
  <c r="U98" i="4" s="1"/>
  <c r="S98" i="4"/>
  <c r="T98" i="4" s="1"/>
  <c r="Y98" i="4"/>
  <c r="AB98" i="4"/>
  <c r="AC98" i="4" s="1"/>
  <c r="AE98" i="4" s="1"/>
  <c r="AD98" i="4"/>
  <c r="N99" i="4"/>
  <c r="U99" i="4" s="1"/>
  <c r="S99" i="4"/>
  <c r="T99" i="4" s="1"/>
  <c r="Y99" i="4"/>
  <c r="AB99" i="4"/>
  <c r="AC99" i="4" s="1"/>
  <c r="AE99" i="4" s="1"/>
  <c r="AD99" i="4"/>
  <c r="V98" i="4" l="1"/>
  <c r="V99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T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6" i="4"/>
  <c r="S87" i="4"/>
  <c r="S88" i="4"/>
  <c r="S89" i="4"/>
  <c r="S90" i="4"/>
  <c r="S91" i="4"/>
  <c r="S92" i="4"/>
  <c r="S93" i="4"/>
  <c r="S94" i="4"/>
  <c r="S95" i="4"/>
  <c r="S96" i="4"/>
  <c r="S97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3" i="4"/>
  <c r="N4" i="4"/>
  <c r="N5" i="4"/>
  <c r="N6" i="4"/>
  <c r="N7" i="4"/>
  <c r="N8" i="4"/>
  <c r="N9" i="4"/>
  <c r="N10" i="4"/>
  <c r="N11" i="4"/>
  <c r="N13" i="4"/>
  <c r="N14" i="4"/>
  <c r="N15" i="4"/>
  <c r="N16" i="4"/>
  <c r="N18" i="4"/>
  <c r="N19" i="4"/>
  <c r="N20" i="4"/>
  <c r="N21" i="4"/>
  <c r="N22" i="4"/>
  <c r="N23" i="4"/>
  <c r="N25" i="4"/>
  <c r="N26" i="4"/>
  <c r="N27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U88" i="4" s="1"/>
  <c r="N89" i="4"/>
  <c r="N90" i="4"/>
  <c r="N91" i="4"/>
  <c r="N92" i="4"/>
  <c r="N93" i="4"/>
  <c r="N94" i="4"/>
  <c r="N95" i="4"/>
  <c r="N96" i="4"/>
  <c r="N97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3" i="4"/>
  <c r="V18" i="4" l="1"/>
  <c r="T70" i="4"/>
  <c r="U70" i="4"/>
  <c r="V70" i="4"/>
  <c r="Y70" i="4"/>
  <c r="AB70" i="4"/>
  <c r="AC70" i="4" s="1"/>
  <c r="AE70" i="4" s="1"/>
  <c r="AD70" i="4"/>
  <c r="T94" i="4" l="1"/>
  <c r="U94" i="4"/>
  <c r="V94" i="4"/>
  <c r="T95" i="4"/>
  <c r="U95" i="4"/>
  <c r="V95" i="4"/>
  <c r="T97" i="4"/>
  <c r="U97" i="4"/>
  <c r="V97" i="4"/>
  <c r="T100" i="4"/>
  <c r="U100" i="4"/>
  <c r="V100" i="4"/>
  <c r="P5" i="3" l="1"/>
  <c r="AB5" i="3"/>
  <c r="P6" i="3"/>
  <c r="AA6" i="3"/>
  <c r="AB6" i="3" s="1"/>
  <c r="P7" i="3"/>
  <c r="AA7" i="3"/>
  <c r="AB7" i="3" s="1"/>
  <c r="P8" i="3"/>
  <c r="P9" i="3"/>
  <c r="AA9" i="3"/>
  <c r="AB9" i="3" s="1"/>
  <c r="P10" i="3"/>
  <c r="AA10" i="3"/>
  <c r="AB10" i="3" s="1"/>
  <c r="P11" i="3"/>
  <c r="AA11" i="3"/>
  <c r="AB11" i="3" s="1"/>
  <c r="P12" i="3"/>
  <c r="AA12" i="3"/>
  <c r="AB12" i="3" s="1"/>
  <c r="P13" i="3"/>
  <c r="AA13" i="3"/>
  <c r="AB13" i="3" s="1"/>
  <c r="P14" i="3"/>
  <c r="AA14" i="3"/>
  <c r="AB14" i="3" s="1"/>
  <c r="P15" i="3"/>
  <c r="AA15" i="3"/>
  <c r="AB15" i="3" s="1"/>
  <c r="P16" i="3"/>
  <c r="AA16" i="3"/>
  <c r="AB16" i="3" s="1"/>
  <c r="P17" i="3"/>
  <c r="AA17" i="3"/>
  <c r="AB17" i="3" s="1"/>
  <c r="P18" i="3"/>
  <c r="AA18" i="3"/>
  <c r="AB18" i="3" s="1"/>
  <c r="P19" i="3"/>
  <c r="AA19" i="3"/>
  <c r="AB19" i="3" s="1"/>
  <c r="P20" i="3"/>
  <c r="AA20" i="3"/>
  <c r="AB20" i="3" s="1"/>
  <c r="P21" i="3"/>
  <c r="AA21" i="3"/>
  <c r="AB21" i="3" s="1"/>
  <c r="P22" i="3"/>
  <c r="AA22" i="3"/>
  <c r="AB22" i="3" s="1"/>
  <c r="P23" i="3"/>
  <c r="AA23" i="3"/>
  <c r="AB23" i="3" s="1"/>
  <c r="P24" i="3"/>
  <c r="AA24" i="3"/>
  <c r="AB24" i="3" s="1"/>
  <c r="P25" i="3"/>
  <c r="AC25" i="3" s="1"/>
  <c r="AA25" i="3"/>
  <c r="P26" i="3"/>
  <c r="AA26" i="3"/>
  <c r="AB26" i="3" s="1"/>
  <c r="P27" i="3"/>
  <c r="AB27" i="3"/>
  <c r="P28" i="3"/>
  <c r="AA28" i="3"/>
  <c r="AB28" i="3" s="1"/>
  <c r="P29" i="3"/>
  <c r="AB29" i="3"/>
  <c r="P30" i="3"/>
  <c r="AA30" i="3"/>
  <c r="AB30" i="3" s="1"/>
  <c r="P31" i="3"/>
  <c r="AC31" i="3" s="1"/>
  <c r="AA31" i="3"/>
  <c r="P32" i="3"/>
  <c r="AA32" i="3"/>
  <c r="AB32" i="3" s="1"/>
  <c r="P33" i="3"/>
  <c r="AC33" i="3" s="1"/>
  <c r="AA33" i="3"/>
  <c r="P34" i="3"/>
  <c r="AC34" i="3" s="1"/>
  <c r="AA34" i="3"/>
  <c r="P35" i="3"/>
  <c r="AB35" i="3"/>
  <c r="P36" i="3"/>
  <c r="AA36" i="3"/>
  <c r="AB36" i="3" s="1"/>
  <c r="P37" i="3"/>
  <c r="AA37" i="3"/>
  <c r="AB37" i="3" s="1"/>
  <c r="P38" i="3"/>
  <c r="AC38" i="3" s="1"/>
  <c r="AA38" i="3"/>
  <c r="P39" i="3"/>
  <c r="AA39" i="3"/>
  <c r="AB39" i="3" s="1"/>
  <c r="P40" i="3"/>
  <c r="AA40" i="3"/>
  <c r="AB40" i="3" s="1"/>
  <c r="P41" i="3"/>
  <c r="AC41" i="3" s="1"/>
  <c r="AA41" i="3"/>
  <c r="P42" i="3"/>
  <c r="AA42" i="3"/>
  <c r="AB42" i="3" s="1"/>
  <c r="P43" i="3"/>
  <c r="AB43" i="3"/>
  <c r="P44" i="3"/>
  <c r="AA44" i="3"/>
  <c r="AB44" i="3" s="1"/>
  <c r="AA45" i="3"/>
  <c r="AB45" i="3" s="1"/>
  <c r="P46" i="3"/>
  <c r="AC46" i="3" s="1"/>
  <c r="AA46" i="3"/>
  <c r="P47" i="3"/>
  <c r="AA47" i="3"/>
  <c r="AB47" i="3" s="1"/>
  <c r="P48" i="3"/>
  <c r="AA48" i="3"/>
  <c r="AB48" i="3" s="1"/>
  <c r="P49" i="3"/>
  <c r="AA49" i="3"/>
  <c r="AB49" i="3" s="1"/>
  <c r="AA50" i="3"/>
  <c r="P51" i="3"/>
  <c r="AA51" i="3"/>
  <c r="AB51" i="3" s="1"/>
  <c r="P52" i="3"/>
  <c r="AA52" i="3"/>
  <c r="AB52" i="3" s="1"/>
  <c r="P53" i="3"/>
  <c r="AC53" i="3" s="1"/>
  <c r="AA53" i="3"/>
  <c r="P54" i="3"/>
  <c r="AA54" i="3"/>
  <c r="AB54" i="3" s="1"/>
  <c r="P55" i="3"/>
  <c r="AA55" i="3"/>
  <c r="AB55" i="3" s="1"/>
  <c r="P56" i="3"/>
  <c r="AA56" i="3"/>
  <c r="AB56" i="3" s="1"/>
  <c r="P57" i="3"/>
  <c r="AA57" i="3"/>
  <c r="AB57" i="3" s="1"/>
  <c r="P58" i="3"/>
  <c r="AA58" i="3"/>
  <c r="AB58" i="3" s="1"/>
  <c r="P59" i="3"/>
  <c r="AC59" i="3" s="1"/>
  <c r="AA59" i="3"/>
  <c r="P60" i="3"/>
  <c r="AA60" i="3"/>
  <c r="AB60" i="3" s="1"/>
  <c r="P61" i="3"/>
  <c r="AC61" i="3" s="1"/>
  <c r="AA61" i="3"/>
  <c r="P62" i="3"/>
  <c r="AB62" i="3"/>
  <c r="P63" i="3"/>
  <c r="AA63" i="3"/>
  <c r="AB63" i="3" s="1"/>
  <c r="P64" i="3"/>
  <c r="AA64" i="3"/>
  <c r="AB64" i="3" s="1"/>
  <c r="P65" i="3"/>
  <c r="AC65" i="3" s="1"/>
  <c r="AA65" i="3"/>
  <c r="P66" i="3"/>
  <c r="AA66" i="3"/>
  <c r="AB66" i="3" s="1"/>
  <c r="P67" i="3"/>
  <c r="AA67" i="3"/>
  <c r="AB67" i="3" s="1"/>
  <c r="P68" i="3"/>
  <c r="AA68" i="3"/>
  <c r="AB68" i="3" s="1"/>
  <c r="P69" i="3"/>
  <c r="AA69" i="3"/>
  <c r="AB69" i="3" s="1"/>
  <c r="P70" i="3"/>
  <c r="AA70" i="3"/>
  <c r="AB70" i="3" s="1"/>
  <c r="P71" i="3"/>
  <c r="AA71" i="3"/>
  <c r="AB71" i="3" s="1"/>
  <c r="P72" i="3"/>
  <c r="AA72" i="3"/>
  <c r="AB72" i="3" s="1"/>
  <c r="P73" i="3"/>
  <c r="AA73" i="3"/>
  <c r="AB73" i="3" s="1"/>
  <c r="P74" i="3"/>
  <c r="AA74" i="3"/>
  <c r="AB74" i="3" s="1"/>
  <c r="P75" i="3"/>
  <c r="AC75" i="3" s="1"/>
  <c r="AA75" i="3"/>
  <c r="P76" i="3"/>
  <c r="AC76" i="3" s="1"/>
  <c r="AA76" i="3"/>
  <c r="P77" i="3"/>
  <c r="AA77" i="3"/>
  <c r="AB77" i="3" s="1"/>
  <c r="AA78" i="3"/>
  <c r="AB78" i="3" s="1"/>
  <c r="P79" i="3"/>
  <c r="AA79" i="3"/>
  <c r="AB79" i="3" s="1"/>
  <c r="P80" i="3"/>
  <c r="AA80" i="3"/>
  <c r="AB80" i="3" s="1"/>
  <c r="P81" i="3"/>
  <c r="AA81" i="3"/>
  <c r="AB81" i="3" s="1"/>
  <c r="P82" i="3"/>
  <c r="AA82" i="3"/>
  <c r="AB82" i="3" s="1"/>
  <c r="AA83" i="3"/>
  <c r="AB83" i="3" s="1"/>
  <c r="P84" i="3"/>
  <c r="AA84" i="3"/>
  <c r="AB84" i="3" s="1"/>
  <c r="P85" i="3"/>
  <c r="AA85" i="3"/>
  <c r="AB85" i="3" s="1"/>
  <c r="P86" i="3"/>
  <c r="AA86" i="3"/>
  <c r="AB86" i="3" s="1"/>
  <c r="P87" i="3"/>
  <c r="AC87" i="3" s="1"/>
  <c r="AA87" i="3"/>
  <c r="P88" i="3"/>
  <c r="AC88" i="3" s="1"/>
  <c r="AA88" i="3"/>
  <c r="P89" i="3"/>
  <c r="AC89" i="3" s="1"/>
  <c r="AA89" i="3"/>
  <c r="P90" i="3"/>
  <c r="AC90" i="3" s="1"/>
  <c r="AA90" i="3"/>
  <c r="P91" i="3"/>
  <c r="AA91" i="3"/>
  <c r="AB91" i="3" s="1"/>
  <c r="P92" i="3"/>
  <c r="AA92" i="3"/>
  <c r="AB92" i="3" s="1"/>
  <c r="P93" i="3"/>
  <c r="AA93" i="3"/>
  <c r="AB93" i="3" s="1"/>
  <c r="P94" i="3"/>
  <c r="AC94" i="3" s="1"/>
  <c r="AA94" i="3"/>
  <c r="P95" i="3"/>
  <c r="AA95" i="3"/>
  <c r="AB95" i="3" s="1"/>
  <c r="P96" i="3"/>
  <c r="AA96" i="3"/>
  <c r="AB96" i="3" s="1"/>
  <c r="P97" i="3"/>
  <c r="AC97" i="3" s="1"/>
  <c r="AA97" i="3"/>
  <c r="P98" i="3"/>
  <c r="AA98" i="3"/>
  <c r="AB98" i="3" s="1"/>
  <c r="P99" i="3"/>
  <c r="AA99" i="3"/>
  <c r="AB99" i="3" s="1"/>
  <c r="P100" i="3"/>
  <c r="AA100" i="3"/>
  <c r="AB100" i="3" s="1"/>
  <c r="P101" i="3"/>
  <c r="AA101" i="3"/>
  <c r="AB101" i="3" s="1"/>
  <c r="P102" i="3"/>
  <c r="AA102" i="3"/>
  <c r="AB102" i="3" s="1"/>
  <c r="P103" i="3"/>
  <c r="AA103" i="3"/>
  <c r="AB103" i="3" s="1"/>
  <c r="P104" i="3"/>
  <c r="AA104" i="3"/>
  <c r="AB104" i="3" s="1"/>
  <c r="P105" i="3"/>
  <c r="AB105" i="3"/>
  <c r="P106" i="3"/>
  <c r="AA106" i="3"/>
  <c r="AB106" i="3" s="1"/>
  <c r="P107" i="3"/>
  <c r="AA107" i="3"/>
  <c r="AB107" i="3" s="1"/>
  <c r="P108" i="3"/>
  <c r="AB108" i="3"/>
  <c r="P109" i="3"/>
  <c r="AB109" i="3"/>
  <c r="P110" i="3"/>
  <c r="AA110" i="3"/>
  <c r="AB110" i="3" s="1"/>
  <c r="P111" i="3"/>
  <c r="AA111" i="3"/>
  <c r="AB111" i="3" s="1"/>
  <c r="P112" i="3"/>
  <c r="AB112" i="3"/>
  <c r="P113" i="3"/>
  <c r="AB113" i="3"/>
  <c r="P114" i="3"/>
  <c r="AB114" i="3"/>
  <c r="AA115" i="3"/>
  <c r="AB115" i="3" s="1"/>
  <c r="P116" i="3"/>
  <c r="AA116" i="3"/>
  <c r="AB116" i="3" s="1"/>
  <c r="P117" i="3"/>
  <c r="AA117" i="3"/>
  <c r="AB117" i="3" s="1"/>
  <c r="P118" i="3"/>
  <c r="AA118" i="3"/>
  <c r="AB118" i="3" s="1"/>
  <c r="P119" i="3"/>
  <c r="AA119" i="3"/>
  <c r="P120" i="3"/>
  <c r="AA120" i="3"/>
  <c r="AB120" i="3" s="1"/>
  <c r="P121" i="3"/>
  <c r="AA121" i="3"/>
  <c r="AB121" i="3" s="1"/>
  <c r="P122" i="3"/>
  <c r="AC122" i="3" s="1"/>
  <c r="AA122" i="3"/>
  <c r="P123" i="3"/>
  <c r="AA123" i="3"/>
  <c r="AB123" i="3" s="1"/>
  <c r="P124" i="3"/>
  <c r="AA124" i="3"/>
  <c r="AB124" i="3" s="1"/>
  <c r="P125" i="3"/>
  <c r="AA125" i="3"/>
  <c r="AB125" i="3" s="1"/>
  <c r="P126" i="3"/>
  <c r="AB126" i="3"/>
  <c r="P127" i="3"/>
  <c r="AA127" i="3"/>
  <c r="AB127" i="3" s="1"/>
  <c r="AA128" i="3"/>
  <c r="AB128" i="3" s="1"/>
  <c r="P129" i="3"/>
  <c r="AB129" i="3"/>
  <c r="P130" i="3"/>
  <c r="AA130" i="3"/>
  <c r="AB130" i="3" s="1"/>
  <c r="P131" i="3"/>
  <c r="AA131" i="3"/>
  <c r="AB131" i="3" s="1"/>
  <c r="P132" i="3"/>
  <c r="AA132" i="3"/>
  <c r="AB132" i="3" s="1"/>
  <c r="P133" i="3"/>
  <c r="AB133" i="3"/>
  <c r="P134" i="3"/>
  <c r="AA134" i="3"/>
  <c r="AB134" i="3" s="1"/>
  <c r="P135" i="3"/>
  <c r="AA135" i="3"/>
  <c r="AB135" i="3" s="1"/>
  <c r="P136" i="3"/>
  <c r="AB136" i="3"/>
  <c r="P137" i="3"/>
  <c r="AA137" i="3"/>
  <c r="AB137" i="3" s="1"/>
  <c r="P138" i="3"/>
  <c r="AA138" i="3"/>
  <c r="AB138" i="3" s="1"/>
  <c r="P139" i="3"/>
  <c r="AA139" i="3"/>
  <c r="AB139" i="3" s="1"/>
  <c r="P140" i="3"/>
  <c r="AA140" i="3"/>
  <c r="AB140" i="3" s="1"/>
  <c r="P141" i="3"/>
  <c r="AA141" i="3"/>
  <c r="AB141" i="3" s="1"/>
  <c r="P142" i="3"/>
  <c r="AA142" i="3"/>
  <c r="AB142" i="3" s="1"/>
  <c r="P143" i="3"/>
  <c r="AC143" i="3" s="1"/>
  <c r="AA143" i="3"/>
  <c r="P144" i="3"/>
  <c r="AA144" i="3"/>
  <c r="AB144" i="3" s="1"/>
  <c r="P145" i="3"/>
  <c r="AB145" i="3"/>
  <c r="AA146" i="3"/>
  <c r="AB146" i="3" s="1"/>
  <c r="P147" i="3"/>
  <c r="AA147" i="3"/>
  <c r="AB147" i="3" s="1"/>
  <c r="P148" i="3"/>
  <c r="AC148" i="3" s="1"/>
  <c r="AA148" i="3"/>
  <c r="P149" i="3"/>
  <c r="AA149" i="3"/>
  <c r="AB149" i="3" s="1"/>
  <c r="P150" i="3"/>
  <c r="AA150" i="3"/>
  <c r="AB150" i="3" s="1"/>
  <c r="P151" i="3"/>
  <c r="AA151" i="3"/>
  <c r="AB151" i="3" s="1"/>
  <c r="P4" i="3"/>
  <c r="AB4" i="3"/>
  <c r="AA3" i="3"/>
  <c r="AB3" i="3" s="1"/>
  <c r="P3" i="3"/>
  <c r="AD120" i="3" l="1"/>
  <c r="AC4" i="3"/>
  <c r="AD4" i="3"/>
  <c r="AD134" i="3"/>
  <c r="AC134" i="3"/>
  <c r="AD124" i="3"/>
  <c r="AC124" i="3"/>
  <c r="AD118" i="3"/>
  <c r="AC118" i="3"/>
  <c r="AD107" i="3"/>
  <c r="AC107" i="3"/>
  <c r="AD101" i="3"/>
  <c r="AC101" i="3"/>
  <c r="AD95" i="3"/>
  <c r="AC95" i="3"/>
  <c r="AD92" i="3"/>
  <c r="AC92" i="3"/>
  <c r="AD86" i="3"/>
  <c r="AC86" i="3"/>
  <c r="AD83" i="3"/>
  <c r="AC83" i="3"/>
  <c r="AD77" i="3"/>
  <c r="AC77" i="3"/>
  <c r="AD74" i="3"/>
  <c r="AC74" i="3"/>
  <c r="AD68" i="3"/>
  <c r="AC68" i="3"/>
  <c r="AD49" i="3"/>
  <c r="AC49" i="3"/>
  <c r="AD43" i="3"/>
  <c r="AC43" i="3"/>
  <c r="AD40" i="3"/>
  <c r="AC40" i="3"/>
  <c r="AD37" i="3"/>
  <c r="AC37" i="3"/>
  <c r="AD28" i="3"/>
  <c r="AC28" i="3"/>
  <c r="AD22" i="3"/>
  <c r="AC22" i="3"/>
  <c r="AD19" i="3"/>
  <c r="AC19" i="3"/>
  <c r="AC13" i="3"/>
  <c r="AD13" i="3"/>
  <c r="AC10" i="3"/>
  <c r="AD10" i="3"/>
  <c r="AC7" i="3"/>
  <c r="AD7" i="3"/>
  <c r="AD140" i="3"/>
  <c r="AC140" i="3"/>
  <c r="AD121" i="3"/>
  <c r="AC121" i="3"/>
  <c r="AD110" i="3"/>
  <c r="AC110" i="3"/>
  <c r="AD98" i="3"/>
  <c r="AC98" i="3"/>
  <c r="AD80" i="3"/>
  <c r="AC80" i="3"/>
  <c r="AD71" i="3"/>
  <c r="AC71" i="3"/>
  <c r="AD62" i="3"/>
  <c r="AC62" i="3"/>
  <c r="AD56" i="3"/>
  <c r="AC56" i="3"/>
  <c r="AD151" i="3"/>
  <c r="AC151" i="3"/>
  <c r="AD145" i="3"/>
  <c r="AC145" i="3"/>
  <c r="AD142" i="3"/>
  <c r="AC142" i="3"/>
  <c r="AD139" i="3"/>
  <c r="AC139" i="3"/>
  <c r="AD136" i="3"/>
  <c r="AC136" i="3"/>
  <c r="AD133" i="3"/>
  <c r="AC133" i="3"/>
  <c r="AD131" i="3"/>
  <c r="AC131" i="3"/>
  <c r="AD128" i="3"/>
  <c r="AC128" i="3"/>
  <c r="AD125" i="3"/>
  <c r="AC125" i="3"/>
  <c r="AD123" i="3"/>
  <c r="AC123" i="3"/>
  <c r="AC120" i="3"/>
  <c r="AD117" i="3"/>
  <c r="AC117" i="3"/>
  <c r="AD114" i="3"/>
  <c r="AC114" i="3"/>
  <c r="AD111" i="3"/>
  <c r="AC111" i="3"/>
  <c r="AD109" i="3"/>
  <c r="AC109" i="3"/>
  <c r="AD106" i="3"/>
  <c r="AC106" i="3"/>
  <c r="AD103" i="3"/>
  <c r="AC103" i="3"/>
  <c r="AD100" i="3"/>
  <c r="AC100" i="3"/>
  <c r="AD91" i="3"/>
  <c r="AC91" i="3"/>
  <c r="AD85" i="3"/>
  <c r="AC85" i="3"/>
  <c r="AD82" i="3"/>
  <c r="AC82" i="3"/>
  <c r="AD79" i="3"/>
  <c r="AC79" i="3"/>
  <c r="AD73" i="3"/>
  <c r="AC73" i="3"/>
  <c r="AD70" i="3"/>
  <c r="AC70" i="3"/>
  <c r="AD67" i="3"/>
  <c r="AC67" i="3"/>
  <c r="AD64" i="3"/>
  <c r="AC64" i="3"/>
  <c r="AD58" i="3"/>
  <c r="AC58" i="3"/>
  <c r="AD55" i="3"/>
  <c r="AC55" i="3"/>
  <c r="AD52" i="3"/>
  <c r="AC52" i="3"/>
  <c r="AD126" i="3"/>
  <c r="AC126" i="3"/>
  <c r="AD112" i="3"/>
  <c r="AC112" i="3"/>
  <c r="AD48" i="3"/>
  <c r="AC48" i="3"/>
  <c r="AD30" i="3"/>
  <c r="AC30" i="3"/>
  <c r="AD27" i="3"/>
  <c r="AC27" i="3"/>
  <c r="AD24" i="3"/>
  <c r="AC24" i="3"/>
  <c r="AD21" i="3"/>
  <c r="AC21" i="3"/>
  <c r="AD18" i="3"/>
  <c r="AC18" i="3"/>
  <c r="AC15" i="3"/>
  <c r="AD15" i="3"/>
  <c r="AC6" i="3"/>
  <c r="AD6" i="3"/>
  <c r="AD149" i="3"/>
  <c r="AC149" i="3"/>
  <c r="AD146" i="3"/>
  <c r="AC146" i="3"/>
  <c r="AD137" i="3"/>
  <c r="AC137" i="3"/>
  <c r="AD129" i="3"/>
  <c r="AC129" i="3"/>
  <c r="AD115" i="3"/>
  <c r="AC115" i="3"/>
  <c r="AC3" i="3"/>
  <c r="AD3" i="3"/>
  <c r="AD45" i="3"/>
  <c r="AC45" i="3"/>
  <c r="AD39" i="3"/>
  <c r="AC39" i="3"/>
  <c r="AC9" i="3"/>
  <c r="AD9" i="3"/>
  <c r="AD150" i="3"/>
  <c r="AC150" i="3"/>
  <c r="AD147" i="3"/>
  <c r="AC147" i="3"/>
  <c r="AD144" i="3"/>
  <c r="AC144" i="3"/>
  <c r="AD141" i="3"/>
  <c r="AC141" i="3"/>
  <c r="AD138" i="3"/>
  <c r="AC138" i="3"/>
  <c r="AD135" i="3"/>
  <c r="AC135" i="3"/>
  <c r="AD132" i="3"/>
  <c r="AC132" i="3"/>
  <c r="AD130" i="3"/>
  <c r="AC130" i="3"/>
  <c r="AD127" i="3"/>
  <c r="AC127" i="3"/>
  <c r="AD119" i="3"/>
  <c r="AC119" i="3"/>
  <c r="AD116" i="3"/>
  <c r="AC116" i="3"/>
  <c r="AD113" i="3"/>
  <c r="AC113" i="3"/>
  <c r="AD108" i="3"/>
  <c r="AC108" i="3"/>
  <c r="AD105" i="3"/>
  <c r="AC105" i="3"/>
  <c r="AD102" i="3"/>
  <c r="AC102" i="3"/>
  <c r="AD99" i="3"/>
  <c r="AC99" i="3"/>
  <c r="AD96" i="3"/>
  <c r="AC96" i="3"/>
  <c r="AD93" i="3"/>
  <c r="AC93" i="3"/>
  <c r="AD84" i="3"/>
  <c r="AC84" i="3"/>
  <c r="AD81" i="3"/>
  <c r="AC81" i="3"/>
  <c r="AD78" i="3"/>
  <c r="AC78" i="3"/>
  <c r="AD72" i="3"/>
  <c r="AC72" i="3"/>
  <c r="AD69" i="3"/>
  <c r="AC69" i="3"/>
  <c r="AD66" i="3"/>
  <c r="AC66" i="3"/>
  <c r="AD63" i="3"/>
  <c r="AC63" i="3"/>
  <c r="AD60" i="3"/>
  <c r="AC60" i="3"/>
  <c r="AD57" i="3"/>
  <c r="AC57" i="3"/>
  <c r="AD54" i="3"/>
  <c r="AC54" i="3"/>
  <c r="AD51" i="3"/>
  <c r="AC51" i="3"/>
  <c r="AD104" i="3"/>
  <c r="AC104" i="3"/>
  <c r="AD42" i="3"/>
  <c r="AC42" i="3"/>
  <c r="AD36" i="3"/>
  <c r="AC36" i="3"/>
  <c r="AC12" i="3"/>
  <c r="AD12" i="3"/>
  <c r="AB50" i="3"/>
  <c r="AD50" i="3"/>
  <c r="AD47" i="3"/>
  <c r="AC47" i="3"/>
  <c r="AD44" i="3"/>
  <c r="AC44" i="3"/>
  <c r="AD35" i="3"/>
  <c r="AC35" i="3"/>
  <c r="AD32" i="3"/>
  <c r="AC32" i="3"/>
  <c r="AD29" i="3"/>
  <c r="AC29" i="3"/>
  <c r="AD26" i="3"/>
  <c r="AC26" i="3"/>
  <c r="AD23" i="3"/>
  <c r="AC23" i="3"/>
  <c r="AC17" i="3"/>
  <c r="AD17" i="3"/>
  <c r="AC14" i="3"/>
  <c r="AD14" i="3"/>
  <c r="AC11" i="3"/>
  <c r="AD11" i="3"/>
  <c r="AC8" i="3"/>
  <c r="AD8" i="3"/>
  <c r="AC5" i="3"/>
  <c r="AD5" i="3"/>
  <c r="AB148" i="3"/>
  <c r="AD148" i="3"/>
  <c r="AD143" i="3"/>
  <c r="AB143" i="3"/>
  <c r="AD122" i="3"/>
  <c r="AB122" i="3"/>
  <c r="AD94" i="3"/>
  <c r="AB94" i="3"/>
  <c r="AB97" i="3"/>
  <c r="AD97" i="3"/>
  <c r="AB90" i="3"/>
  <c r="AD90" i="3"/>
  <c r="AB89" i="3"/>
  <c r="AD89" i="3"/>
  <c r="AB88" i="3"/>
  <c r="AD88" i="3"/>
  <c r="AD87" i="3"/>
  <c r="AB87" i="3"/>
  <c r="AD76" i="3"/>
  <c r="AB76" i="3"/>
  <c r="AD75" i="3"/>
  <c r="AB75" i="3"/>
  <c r="AB65" i="3"/>
  <c r="AD65" i="3"/>
  <c r="AD61" i="3"/>
  <c r="AB61" i="3"/>
  <c r="AB59" i="3"/>
  <c r="AD59" i="3"/>
  <c r="AB53" i="3"/>
  <c r="AD53" i="3"/>
  <c r="AB46" i="3"/>
  <c r="AD46" i="3"/>
  <c r="AD41" i="3"/>
  <c r="AB41" i="3"/>
  <c r="AD38" i="3"/>
  <c r="AB38" i="3"/>
  <c r="AD34" i="3"/>
  <c r="AB34" i="3"/>
  <c r="AB33" i="3"/>
  <c r="AD33" i="3"/>
  <c r="AB31" i="3"/>
  <c r="AD31" i="3"/>
  <c r="AB25" i="3"/>
  <c r="AD25" i="3"/>
  <c r="AD20" i="3"/>
  <c r="AC20" i="3"/>
  <c r="AC16" i="3"/>
  <c r="AD16" i="3"/>
  <c r="AJ8" i="3"/>
  <c r="AL8" i="3" s="1"/>
  <c r="AK8" i="3"/>
  <c r="AJ9" i="3"/>
  <c r="AL9" i="3" s="1"/>
  <c r="AK9" i="3"/>
  <c r="AJ10" i="3"/>
  <c r="AL10" i="3" s="1"/>
  <c r="AK10" i="3"/>
  <c r="AJ11" i="3"/>
  <c r="AL11" i="3" s="1"/>
  <c r="AK11" i="3"/>
  <c r="AJ12" i="3"/>
  <c r="AL12" i="3" s="1"/>
  <c r="AK12" i="3"/>
  <c r="AJ13" i="3"/>
  <c r="AL13" i="3" s="1"/>
  <c r="AK13" i="3"/>
  <c r="AJ14" i="3"/>
  <c r="AL14" i="3" s="1"/>
  <c r="AK14" i="3"/>
  <c r="AJ15" i="3"/>
  <c r="AL15" i="3" s="1"/>
  <c r="AK15" i="3"/>
  <c r="AJ16" i="3"/>
  <c r="AL16" i="3" s="1"/>
  <c r="AK16" i="3"/>
  <c r="AJ17" i="3"/>
  <c r="AL17" i="3" s="1"/>
  <c r="AK17" i="3"/>
  <c r="AJ18" i="3"/>
  <c r="AL18" i="3" s="1"/>
  <c r="AK18" i="3"/>
  <c r="AJ19" i="3"/>
  <c r="AL19" i="3" s="1"/>
  <c r="AK19" i="3"/>
  <c r="AJ20" i="3"/>
  <c r="AL20" i="3" s="1"/>
  <c r="AK20" i="3"/>
  <c r="AJ21" i="3"/>
  <c r="AL21" i="3" s="1"/>
  <c r="AK21" i="3"/>
  <c r="AJ22" i="3"/>
  <c r="AL22" i="3" s="1"/>
  <c r="AK22" i="3"/>
  <c r="AJ23" i="3"/>
  <c r="AL23" i="3" s="1"/>
  <c r="AK23" i="3"/>
  <c r="AJ24" i="3"/>
  <c r="AL24" i="3" s="1"/>
  <c r="AK24" i="3"/>
  <c r="AJ25" i="3"/>
  <c r="AL25" i="3" s="1"/>
  <c r="AK25" i="3"/>
  <c r="AJ26" i="3"/>
  <c r="AL26" i="3" s="1"/>
  <c r="AK26" i="3"/>
  <c r="AJ27" i="3"/>
  <c r="AL27" i="3" s="1"/>
  <c r="AK27" i="3"/>
  <c r="AJ28" i="3"/>
  <c r="AL28" i="3" s="1"/>
  <c r="AK28" i="3"/>
  <c r="AJ29" i="3"/>
  <c r="AL29" i="3" s="1"/>
  <c r="AK29" i="3"/>
  <c r="AJ30" i="3"/>
  <c r="AL30" i="3" s="1"/>
  <c r="AK30" i="3"/>
  <c r="AJ31" i="3"/>
  <c r="AL31" i="3" s="1"/>
  <c r="AK31" i="3"/>
  <c r="AJ32" i="3"/>
  <c r="AL32" i="3" s="1"/>
  <c r="AK32" i="3"/>
  <c r="AJ33" i="3"/>
  <c r="AL33" i="3" s="1"/>
  <c r="AK33" i="3"/>
  <c r="AJ34" i="3"/>
  <c r="AL34" i="3" s="1"/>
  <c r="AK34" i="3"/>
  <c r="AJ35" i="3"/>
  <c r="AL35" i="3" s="1"/>
  <c r="AK35" i="3"/>
  <c r="AJ36" i="3"/>
  <c r="AL36" i="3" s="1"/>
  <c r="AK36" i="3"/>
  <c r="AJ37" i="3"/>
  <c r="AL37" i="3" s="1"/>
  <c r="AK37" i="3"/>
  <c r="AJ38" i="3"/>
  <c r="AL38" i="3" s="1"/>
  <c r="AK38" i="3"/>
  <c r="AJ39" i="3"/>
  <c r="AL39" i="3" s="1"/>
  <c r="AK39" i="3"/>
  <c r="AJ40" i="3"/>
  <c r="AL40" i="3" s="1"/>
  <c r="AK40" i="3"/>
  <c r="AJ41" i="3"/>
  <c r="AL41" i="3" s="1"/>
  <c r="AK41" i="3"/>
  <c r="AJ42" i="3"/>
  <c r="AL42" i="3" s="1"/>
  <c r="AK42" i="3"/>
  <c r="AJ43" i="3"/>
  <c r="AL43" i="3" s="1"/>
  <c r="AK43" i="3"/>
  <c r="AJ44" i="3"/>
  <c r="AL44" i="3" s="1"/>
  <c r="AK44" i="3"/>
  <c r="AJ45" i="3"/>
  <c r="AL45" i="3" s="1"/>
  <c r="AK45" i="3"/>
  <c r="AJ46" i="3"/>
  <c r="AL46" i="3" s="1"/>
  <c r="AK46" i="3"/>
  <c r="AJ47" i="3"/>
  <c r="AL47" i="3" s="1"/>
  <c r="AK47" i="3"/>
  <c r="AJ48" i="3"/>
  <c r="AL48" i="3" s="1"/>
  <c r="AK48" i="3"/>
  <c r="AJ49" i="3"/>
  <c r="AL49" i="3" s="1"/>
  <c r="AK49" i="3"/>
  <c r="AJ50" i="3"/>
  <c r="AL50" i="3" s="1"/>
  <c r="AK50" i="3"/>
  <c r="AJ51" i="3"/>
  <c r="AL51" i="3" s="1"/>
  <c r="AK51" i="3"/>
  <c r="AJ52" i="3"/>
  <c r="AL52" i="3" s="1"/>
  <c r="AK52" i="3"/>
  <c r="AJ53" i="3"/>
  <c r="AL53" i="3" s="1"/>
  <c r="AK53" i="3"/>
  <c r="AJ54" i="3"/>
  <c r="AL54" i="3" s="1"/>
  <c r="AK54" i="3"/>
  <c r="AJ55" i="3"/>
  <c r="AL55" i="3" s="1"/>
  <c r="AK55" i="3"/>
  <c r="AJ56" i="3"/>
  <c r="AL56" i="3" s="1"/>
  <c r="AK56" i="3"/>
  <c r="AJ57" i="3"/>
  <c r="AL57" i="3" s="1"/>
  <c r="AK57" i="3"/>
  <c r="AJ58" i="3"/>
  <c r="AL58" i="3" s="1"/>
  <c r="AK58" i="3"/>
  <c r="AJ59" i="3"/>
  <c r="AL59" i="3" s="1"/>
  <c r="AK59" i="3"/>
  <c r="AJ60" i="3"/>
  <c r="AL60" i="3" s="1"/>
  <c r="AK60" i="3"/>
  <c r="AJ61" i="3"/>
  <c r="AL61" i="3" s="1"/>
  <c r="AK61" i="3"/>
  <c r="AJ62" i="3"/>
  <c r="AL62" i="3" s="1"/>
  <c r="AK62" i="3"/>
  <c r="AJ63" i="3"/>
  <c r="AL63" i="3" s="1"/>
  <c r="AK63" i="3"/>
  <c r="AJ64" i="3"/>
  <c r="AL64" i="3" s="1"/>
  <c r="AK64" i="3"/>
  <c r="AJ65" i="3"/>
  <c r="AL65" i="3" s="1"/>
  <c r="AK65" i="3"/>
  <c r="AJ66" i="3"/>
  <c r="AL66" i="3" s="1"/>
  <c r="AK66" i="3"/>
  <c r="AJ67" i="3"/>
  <c r="AL67" i="3" s="1"/>
  <c r="AK67" i="3"/>
  <c r="AJ68" i="3"/>
  <c r="AL68" i="3" s="1"/>
  <c r="AK68" i="3"/>
  <c r="AJ69" i="3"/>
  <c r="AL69" i="3" s="1"/>
  <c r="AK69" i="3"/>
  <c r="AJ70" i="3"/>
  <c r="AL70" i="3" s="1"/>
  <c r="AK70" i="3"/>
  <c r="AJ71" i="3"/>
  <c r="AL71" i="3" s="1"/>
  <c r="AK71" i="3"/>
  <c r="AJ72" i="3"/>
  <c r="AL72" i="3" s="1"/>
  <c r="AK72" i="3"/>
  <c r="AJ73" i="3"/>
  <c r="AL73" i="3" s="1"/>
  <c r="AK73" i="3"/>
  <c r="AJ74" i="3"/>
  <c r="AL74" i="3" s="1"/>
  <c r="AK74" i="3"/>
  <c r="AJ75" i="3"/>
  <c r="AL75" i="3" s="1"/>
  <c r="AK75" i="3"/>
  <c r="AJ76" i="3"/>
  <c r="AL76" i="3" s="1"/>
  <c r="AK76" i="3"/>
  <c r="AJ77" i="3"/>
  <c r="AL77" i="3" s="1"/>
  <c r="AK77" i="3"/>
  <c r="AJ78" i="3"/>
  <c r="AL78" i="3" s="1"/>
  <c r="AK78" i="3"/>
  <c r="AJ79" i="3"/>
  <c r="AL79" i="3" s="1"/>
  <c r="AK79" i="3"/>
  <c r="AJ80" i="3"/>
  <c r="AL80" i="3" s="1"/>
  <c r="AK80" i="3"/>
  <c r="AJ81" i="3"/>
  <c r="AL81" i="3" s="1"/>
  <c r="AK81" i="3"/>
  <c r="AJ82" i="3"/>
  <c r="AL82" i="3" s="1"/>
  <c r="AK82" i="3"/>
  <c r="AJ83" i="3"/>
  <c r="AL83" i="3" s="1"/>
  <c r="AK83" i="3"/>
  <c r="AJ84" i="3"/>
  <c r="AL84" i="3" s="1"/>
  <c r="AK84" i="3"/>
  <c r="AJ85" i="3"/>
  <c r="AL85" i="3" s="1"/>
  <c r="AK85" i="3"/>
  <c r="AJ86" i="3"/>
  <c r="AL86" i="3" s="1"/>
  <c r="AK86" i="3"/>
  <c r="AJ87" i="3"/>
  <c r="AL87" i="3" s="1"/>
  <c r="AK87" i="3"/>
  <c r="AJ88" i="3"/>
  <c r="AL88" i="3" s="1"/>
  <c r="AK88" i="3"/>
  <c r="AJ89" i="3"/>
  <c r="AL89" i="3" s="1"/>
  <c r="AK89" i="3"/>
  <c r="AJ90" i="3"/>
  <c r="AL90" i="3" s="1"/>
  <c r="AK90" i="3"/>
  <c r="AJ91" i="3"/>
  <c r="AL91" i="3" s="1"/>
  <c r="AK91" i="3"/>
  <c r="AJ92" i="3"/>
  <c r="AL92" i="3" s="1"/>
  <c r="AK92" i="3"/>
  <c r="AJ93" i="3"/>
  <c r="AL93" i="3" s="1"/>
  <c r="AK93" i="3"/>
  <c r="AJ94" i="3"/>
  <c r="AL94" i="3" s="1"/>
  <c r="AK94" i="3"/>
  <c r="AJ95" i="3"/>
  <c r="AL95" i="3" s="1"/>
  <c r="AK95" i="3"/>
  <c r="AJ96" i="3"/>
  <c r="AL96" i="3" s="1"/>
  <c r="AK96" i="3"/>
  <c r="AJ97" i="3"/>
  <c r="AL97" i="3" s="1"/>
  <c r="AK97" i="3"/>
  <c r="AJ98" i="3"/>
  <c r="AL98" i="3" s="1"/>
  <c r="AK98" i="3"/>
  <c r="AJ99" i="3"/>
  <c r="AL99" i="3" s="1"/>
  <c r="AK99" i="3"/>
  <c r="AJ100" i="3"/>
  <c r="AL100" i="3" s="1"/>
  <c r="AK100" i="3"/>
  <c r="AJ101" i="3"/>
  <c r="AL101" i="3" s="1"/>
  <c r="AK101" i="3"/>
  <c r="AJ102" i="3"/>
  <c r="AL102" i="3" s="1"/>
  <c r="AK102" i="3"/>
  <c r="AJ103" i="3"/>
  <c r="AL103" i="3" s="1"/>
  <c r="AK103" i="3"/>
  <c r="AJ104" i="3"/>
  <c r="AL104" i="3" s="1"/>
  <c r="AK104" i="3"/>
  <c r="AJ105" i="3"/>
  <c r="AL105" i="3" s="1"/>
  <c r="AK105" i="3"/>
  <c r="AJ106" i="3"/>
  <c r="AL106" i="3" s="1"/>
  <c r="AK106" i="3"/>
  <c r="AJ107" i="3"/>
  <c r="AL107" i="3" s="1"/>
  <c r="AK107" i="3"/>
  <c r="AJ108" i="3"/>
  <c r="AL108" i="3" s="1"/>
  <c r="AK108" i="3"/>
  <c r="AJ109" i="3"/>
  <c r="AL109" i="3" s="1"/>
  <c r="AK109" i="3"/>
  <c r="AJ110" i="3"/>
  <c r="AL110" i="3" s="1"/>
  <c r="AK110" i="3"/>
  <c r="AJ111" i="3"/>
  <c r="AL111" i="3" s="1"/>
  <c r="AK111" i="3"/>
  <c r="AJ112" i="3"/>
  <c r="AL112" i="3" s="1"/>
  <c r="AK112" i="3"/>
  <c r="AJ113" i="3"/>
  <c r="AL113" i="3" s="1"/>
  <c r="AK113" i="3"/>
  <c r="AJ114" i="3"/>
  <c r="AL114" i="3" s="1"/>
  <c r="AK114" i="3"/>
  <c r="AJ115" i="3"/>
  <c r="AL115" i="3" s="1"/>
  <c r="AK115" i="3"/>
  <c r="AJ116" i="3"/>
  <c r="AL116" i="3" s="1"/>
  <c r="AK116" i="3"/>
  <c r="AJ117" i="3"/>
  <c r="AL117" i="3" s="1"/>
  <c r="AK117" i="3"/>
  <c r="AJ118" i="3"/>
  <c r="AL118" i="3" s="1"/>
  <c r="AK118" i="3"/>
  <c r="AJ119" i="3"/>
  <c r="AL119" i="3" s="1"/>
  <c r="AK119" i="3"/>
  <c r="AJ120" i="3"/>
  <c r="AL120" i="3" s="1"/>
  <c r="AK120" i="3"/>
  <c r="AJ121" i="3"/>
  <c r="AL121" i="3" s="1"/>
  <c r="AK121" i="3"/>
  <c r="AJ122" i="3"/>
  <c r="AL122" i="3" s="1"/>
  <c r="AK122" i="3"/>
  <c r="AJ123" i="3"/>
  <c r="AL123" i="3" s="1"/>
  <c r="AK123" i="3"/>
  <c r="AJ124" i="3"/>
  <c r="AL124" i="3" s="1"/>
  <c r="AK124" i="3"/>
  <c r="AJ125" i="3"/>
  <c r="AL125" i="3" s="1"/>
  <c r="AK125" i="3"/>
  <c r="AJ126" i="3"/>
  <c r="AL126" i="3" s="1"/>
  <c r="AK126" i="3"/>
  <c r="AJ127" i="3"/>
  <c r="AL127" i="3" s="1"/>
  <c r="AK127" i="3"/>
  <c r="AJ128" i="3"/>
  <c r="AL128" i="3" s="1"/>
  <c r="AK128" i="3"/>
  <c r="AJ129" i="3"/>
  <c r="AL129" i="3" s="1"/>
  <c r="AK129" i="3"/>
  <c r="AJ130" i="3"/>
  <c r="AL130" i="3" s="1"/>
  <c r="AK130" i="3"/>
  <c r="AJ131" i="3"/>
  <c r="AL131" i="3" s="1"/>
  <c r="AK131" i="3"/>
  <c r="AJ132" i="3"/>
  <c r="AL132" i="3" s="1"/>
  <c r="AK132" i="3"/>
  <c r="AJ133" i="3"/>
  <c r="AL133" i="3" s="1"/>
  <c r="AK133" i="3"/>
  <c r="AJ134" i="3"/>
  <c r="AL134" i="3" s="1"/>
  <c r="AK134" i="3"/>
  <c r="AJ135" i="3"/>
  <c r="AL135" i="3" s="1"/>
  <c r="AK135" i="3"/>
  <c r="AJ136" i="3"/>
  <c r="AL136" i="3" s="1"/>
  <c r="AK136" i="3"/>
  <c r="AJ137" i="3"/>
  <c r="AL137" i="3" s="1"/>
  <c r="AK137" i="3"/>
  <c r="AJ138" i="3"/>
  <c r="AL138" i="3" s="1"/>
  <c r="AK138" i="3"/>
  <c r="AJ139" i="3"/>
  <c r="AL139" i="3" s="1"/>
  <c r="AK139" i="3"/>
  <c r="AJ140" i="3"/>
  <c r="AL140" i="3" s="1"/>
  <c r="AK140" i="3"/>
  <c r="AJ141" i="3"/>
  <c r="AL141" i="3" s="1"/>
  <c r="AK141" i="3"/>
  <c r="AJ142" i="3"/>
  <c r="AL142" i="3" s="1"/>
  <c r="AK142" i="3"/>
  <c r="AJ143" i="3"/>
  <c r="AL143" i="3" s="1"/>
  <c r="AK143" i="3"/>
  <c r="AJ144" i="3"/>
  <c r="AL144" i="3" s="1"/>
  <c r="AK144" i="3"/>
  <c r="AJ145" i="3"/>
  <c r="AL145" i="3" s="1"/>
  <c r="AK145" i="3"/>
  <c r="AJ146" i="3"/>
  <c r="AL146" i="3" s="1"/>
  <c r="AK146" i="3"/>
  <c r="AJ147" i="3"/>
  <c r="AL147" i="3" s="1"/>
  <c r="AK147" i="3"/>
  <c r="AJ148" i="3"/>
  <c r="AL148" i="3" s="1"/>
  <c r="AK148" i="3"/>
  <c r="AJ149" i="3"/>
  <c r="AL149" i="3" s="1"/>
  <c r="AK149" i="3"/>
  <c r="AJ150" i="3"/>
  <c r="AL150" i="3" s="1"/>
  <c r="AK150" i="3"/>
  <c r="AJ151" i="3"/>
  <c r="AL151" i="3" s="1"/>
  <c r="AK151" i="3"/>
  <c r="AM92" i="3" l="1"/>
  <c r="AM47" i="3"/>
  <c r="AM44" i="3"/>
  <c r="AM41" i="3"/>
  <c r="AM38" i="3"/>
  <c r="AM35" i="3"/>
  <c r="AM32" i="3"/>
  <c r="AM26" i="3"/>
  <c r="AM20" i="3"/>
  <c r="AM14" i="3"/>
  <c r="AM8" i="3"/>
  <c r="AM120" i="3"/>
  <c r="AM114" i="3"/>
  <c r="AM109" i="3"/>
  <c r="AM100" i="3"/>
  <c r="AM123" i="3"/>
  <c r="AM117" i="3"/>
  <c r="AM111" i="3"/>
  <c r="AM106" i="3"/>
  <c r="AM103" i="3"/>
  <c r="AM149" i="3"/>
  <c r="AM91" i="3"/>
  <c r="AM89" i="3"/>
  <c r="AM85" i="3"/>
  <c r="AM83" i="3"/>
  <c r="AM79" i="3"/>
  <c r="AM77" i="3"/>
  <c r="AM73" i="3"/>
  <c r="AM71" i="3"/>
  <c r="AM67" i="3"/>
  <c r="AM29" i="3"/>
  <c r="AM23" i="3"/>
  <c r="AM17" i="3"/>
  <c r="AM11" i="3"/>
  <c r="AM146" i="3"/>
  <c r="AM88" i="3"/>
  <c r="AM86" i="3"/>
  <c r="AM82" i="3"/>
  <c r="AM76" i="3"/>
  <c r="AM74" i="3"/>
  <c r="AM70" i="3"/>
  <c r="AM68" i="3"/>
  <c r="AM46" i="3"/>
  <c r="AM43" i="3"/>
  <c r="AM40" i="3"/>
  <c r="AM37" i="3"/>
  <c r="AM34" i="3"/>
  <c r="AM31" i="3"/>
  <c r="AM28" i="3"/>
  <c r="AM25" i="3"/>
  <c r="AM22" i="3"/>
  <c r="AM19" i="3"/>
  <c r="AM16" i="3"/>
  <c r="AM13" i="3"/>
  <c r="AM10" i="3"/>
  <c r="AM143" i="3"/>
  <c r="AM134" i="3"/>
  <c r="AM126" i="3"/>
  <c r="AM64" i="3"/>
  <c r="AM55" i="3"/>
  <c r="AM145" i="3"/>
  <c r="AM124" i="3"/>
  <c r="AM115" i="3"/>
  <c r="AM112" i="3"/>
  <c r="AM104" i="3"/>
  <c r="AM101" i="3"/>
  <c r="AM142" i="3"/>
  <c r="AM139" i="3"/>
  <c r="AM136" i="3"/>
  <c r="AM133" i="3"/>
  <c r="AM131" i="3"/>
  <c r="AM128" i="3"/>
  <c r="AM125" i="3"/>
  <c r="AM98" i="3"/>
  <c r="AM95" i="3"/>
  <c r="AM140" i="3"/>
  <c r="AM129" i="3"/>
  <c r="AM58" i="3"/>
  <c r="AM49" i="3"/>
  <c r="AM148" i="3"/>
  <c r="AM121" i="3"/>
  <c r="AM110" i="3"/>
  <c r="AM137" i="3"/>
  <c r="AM61" i="3"/>
  <c r="AM52" i="3"/>
  <c r="AM151" i="3"/>
  <c r="AM118" i="3"/>
  <c r="AM107" i="3"/>
  <c r="AM97" i="3"/>
  <c r="AM94" i="3"/>
  <c r="AM65" i="3"/>
  <c r="AM62" i="3"/>
  <c r="AM59" i="3"/>
  <c r="AM56" i="3"/>
  <c r="AM53" i="3"/>
  <c r="AM50" i="3"/>
  <c r="AM93" i="3"/>
  <c r="AM144" i="3"/>
  <c r="AM57" i="3"/>
  <c r="AM127" i="3"/>
  <c r="AM33" i="3"/>
  <c r="AM15" i="3"/>
  <c r="AM150" i="3"/>
  <c r="AM99" i="3"/>
  <c r="AM75" i="3"/>
  <c r="AM51" i="3"/>
  <c r="AM48" i="3"/>
  <c r="AM30" i="3"/>
  <c r="AM12" i="3"/>
  <c r="AM116" i="3"/>
  <c r="AM63" i="3"/>
  <c r="AM42" i="3"/>
  <c r="AM24" i="3"/>
  <c r="AM132" i="3"/>
  <c r="AM81" i="3"/>
  <c r="AM39" i="3"/>
  <c r="AM21" i="3"/>
  <c r="AM141" i="3"/>
  <c r="AM108" i="3"/>
  <c r="AM90" i="3"/>
  <c r="AM80" i="3"/>
  <c r="AM72" i="3"/>
  <c r="AM122" i="3"/>
  <c r="AM105" i="3"/>
  <c r="AM87" i="3"/>
  <c r="AM69" i="3"/>
  <c r="AM54" i="3"/>
  <c r="AM45" i="3"/>
  <c r="AM36" i="3"/>
  <c r="AM27" i="3"/>
  <c r="AM18" i="3"/>
  <c r="AM9" i="3"/>
  <c r="AM135" i="3"/>
  <c r="AM119" i="3"/>
  <c r="AM102" i="3"/>
  <c r="AM84" i="3"/>
  <c r="AM66" i="3"/>
  <c r="AM138" i="3"/>
  <c r="AM147" i="3"/>
  <c r="AM130" i="3"/>
  <c r="AM113" i="3"/>
  <c r="AM96" i="3"/>
  <c r="AM78" i="3"/>
  <c r="AM60" i="3"/>
  <c r="AD140" i="4" l="1"/>
  <c r="AB140" i="4"/>
  <c r="AC140" i="4" s="1"/>
  <c r="AE140" i="4" s="1"/>
  <c r="Y140" i="4"/>
  <c r="T140" i="4"/>
  <c r="AD139" i="4"/>
  <c r="AB139" i="4"/>
  <c r="AC139" i="4" s="1"/>
  <c r="Y139" i="4"/>
  <c r="T139" i="4"/>
  <c r="AD138" i="4"/>
  <c r="AB138" i="4"/>
  <c r="AC138" i="4" s="1"/>
  <c r="AE138" i="4" s="1"/>
  <c r="Y138" i="4"/>
  <c r="T138" i="4"/>
  <c r="AD137" i="4"/>
  <c r="AB137" i="4"/>
  <c r="AC137" i="4" s="1"/>
  <c r="AE137" i="4" s="1"/>
  <c r="Y137" i="4"/>
  <c r="V137" i="4"/>
  <c r="T137" i="4"/>
  <c r="U137" i="4"/>
  <c r="AD136" i="4"/>
  <c r="AB136" i="4"/>
  <c r="AC136" i="4" s="1"/>
  <c r="Y136" i="4"/>
  <c r="T136" i="4"/>
  <c r="AD135" i="4"/>
  <c r="AB135" i="4"/>
  <c r="AC135" i="4" s="1"/>
  <c r="AE135" i="4" s="1"/>
  <c r="Y135" i="4"/>
  <c r="T135" i="4"/>
  <c r="AD134" i="4"/>
  <c r="AB134" i="4"/>
  <c r="AC134" i="4" s="1"/>
  <c r="AE134" i="4" s="1"/>
  <c r="V134" i="4" s="1"/>
  <c r="Y134" i="4"/>
  <c r="U134" i="4"/>
  <c r="T134" i="4"/>
  <c r="AD133" i="4"/>
  <c r="AB133" i="4"/>
  <c r="AC133" i="4" s="1"/>
  <c r="AE133" i="4" s="1"/>
  <c r="Y133" i="4"/>
  <c r="T133" i="4"/>
  <c r="AD132" i="4"/>
  <c r="AB132" i="4"/>
  <c r="AC132" i="4" s="1"/>
  <c r="AE132" i="4" s="1"/>
  <c r="Y132" i="4"/>
  <c r="T132" i="4"/>
  <c r="AD131" i="4"/>
  <c r="AB131" i="4"/>
  <c r="AC131" i="4" s="1"/>
  <c r="AE131" i="4" s="1"/>
  <c r="V131" i="4" s="1"/>
  <c r="Y131" i="4"/>
  <c r="U131" i="4"/>
  <c r="T131" i="4"/>
  <c r="AD130" i="4"/>
  <c r="AB130" i="4"/>
  <c r="AC130" i="4" s="1"/>
  <c r="AE130" i="4" s="1"/>
  <c r="Y130" i="4"/>
  <c r="T130" i="4"/>
  <c r="AD129" i="4"/>
  <c r="AB129" i="4"/>
  <c r="AC129" i="4" s="1"/>
  <c r="AE129" i="4" s="1"/>
  <c r="Y129" i="4"/>
  <c r="T129" i="4"/>
  <c r="AD128" i="4"/>
  <c r="AB128" i="4"/>
  <c r="AC128" i="4" s="1"/>
  <c r="AE128" i="4" s="1"/>
  <c r="Y128" i="4"/>
  <c r="T128" i="4"/>
  <c r="AD127" i="4"/>
  <c r="AB127" i="4"/>
  <c r="AC127" i="4" s="1"/>
  <c r="AE127" i="4" s="1"/>
  <c r="Y127" i="4"/>
  <c r="T127" i="4"/>
  <c r="AD126" i="4"/>
  <c r="AB126" i="4"/>
  <c r="AC126" i="4" s="1"/>
  <c r="AE126" i="4" s="1"/>
  <c r="Y126" i="4"/>
  <c r="T126" i="4"/>
  <c r="AD125" i="4"/>
  <c r="AB125" i="4"/>
  <c r="AC125" i="4" s="1"/>
  <c r="AE125" i="4" s="1"/>
  <c r="Y125" i="4"/>
  <c r="T125" i="4"/>
  <c r="AD124" i="4"/>
  <c r="AB124" i="4"/>
  <c r="AC124" i="4" s="1"/>
  <c r="AE124" i="4" s="1"/>
  <c r="Y124" i="4"/>
  <c r="T124" i="4"/>
  <c r="AD123" i="4"/>
  <c r="AB123" i="4"/>
  <c r="AC123" i="4" s="1"/>
  <c r="AE123" i="4" s="1"/>
  <c r="Y123" i="4"/>
  <c r="V123" i="4"/>
  <c r="T123" i="4"/>
  <c r="U123" i="4"/>
  <c r="AD122" i="4"/>
  <c r="AB122" i="4"/>
  <c r="AC122" i="4" s="1"/>
  <c r="AE122" i="4" s="1"/>
  <c r="Y122" i="4"/>
  <c r="T122" i="4"/>
  <c r="AD121" i="4"/>
  <c r="AB121" i="4"/>
  <c r="AC121" i="4" s="1"/>
  <c r="Y121" i="4"/>
  <c r="T121" i="4"/>
  <c r="AD120" i="4"/>
  <c r="AB120" i="4"/>
  <c r="AC120" i="4" s="1"/>
  <c r="AE120" i="4" s="1"/>
  <c r="V120" i="4" s="1"/>
  <c r="Y120" i="4"/>
  <c r="U120" i="4"/>
  <c r="T120" i="4"/>
  <c r="AD119" i="4"/>
  <c r="AB119" i="4"/>
  <c r="AC119" i="4" s="1"/>
  <c r="AE119" i="4" s="1"/>
  <c r="Y119" i="4"/>
  <c r="T119" i="4"/>
  <c r="AD118" i="4"/>
  <c r="AB118" i="4"/>
  <c r="AC118" i="4" s="1"/>
  <c r="Y118" i="4"/>
  <c r="T118" i="4"/>
  <c r="AD117" i="4"/>
  <c r="AB117" i="4"/>
  <c r="AC117" i="4" s="1"/>
  <c r="AE117" i="4" s="1"/>
  <c r="Y117" i="4"/>
  <c r="T117" i="4"/>
  <c r="AD116" i="4"/>
  <c r="AB116" i="4"/>
  <c r="AC116" i="4" s="1"/>
  <c r="AE116" i="4" s="1"/>
  <c r="Y116" i="4"/>
  <c r="T116" i="4"/>
  <c r="AD115" i="4"/>
  <c r="AB115" i="4"/>
  <c r="AC115" i="4" s="1"/>
  <c r="AE115" i="4" s="1"/>
  <c r="U115" i="4" s="1"/>
  <c r="Y115" i="4"/>
  <c r="V115" i="4"/>
  <c r="T115" i="4"/>
  <c r="AD114" i="4"/>
  <c r="AB114" i="4"/>
  <c r="AC114" i="4" s="1"/>
  <c r="AE114" i="4" s="1"/>
  <c r="Y114" i="4"/>
  <c r="T114" i="4"/>
  <c r="AD113" i="4"/>
  <c r="AB113" i="4"/>
  <c r="AC113" i="4" s="1"/>
  <c r="AE113" i="4" s="1"/>
  <c r="Y113" i="4"/>
  <c r="T113" i="4"/>
  <c r="AD112" i="4"/>
  <c r="AB112" i="4"/>
  <c r="AC112" i="4" s="1"/>
  <c r="AE112" i="4" s="1"/>
  <c r="Y112" i="4"/>
  <c r="T112" i="4"/>
  <c r="AD111" i="4"/>
  <c r="AB111" i="4"/>
  <c r="AC111" i="4" s="1"/>
  <c r="AE111" i="4" s="1"/>
  <c r="Y111" i="4"/>
  <c r="T111" i="4"/>
  <c r="AD110" i="4"/>
  <c r="AB110" i="4"/>
  <c r="AC110" i="4" s="1"/>
  <c r="AE110" i="4" s="1"/>
  <c r="Y110" i="4"/>
  <c r="T110" i="4"/>
  <c r="U110" i="4"/>
  <c r="AD109" i="4"/>
  <c r="AB109" i="4"/>
  <c r="AC109" i="4" s="1"/>
  <c r="Y109" i="4"/>
  <c r="T109" i="4"/>
  <c r="AD108" i="4"/>
  <c r="AB108" i="4"/>
  <c r="AC108" i="4" s="1"/>
  <c r="AE108" i="4" s="1"/>
  <c r="Y108" i="4"/>
  <c r="T108" i="4"/>
  <c r="AD107" i="4"/>
  <c r="AB107" i="4"/>
  <c r="AC107" i="4" s="1"/>
  <c r="AE107" i="4" s="1"/>
  <c r="V107" i="4" s="1"/>
  <c r="Y107" i="4"/>
  <c r="T107" i="4"/>
  <c r="AD106" i="4"/>
  <c r="AB106" i="4"/>
  <c r="AC106" i="4" s="1"/>
  <c r="AE106" i="4" s="1"/>
  <c r="Y106" i="4"/>
  <c r="T106" i="4"/>
  <c r="AD105" i="4"/>
  <c r="AB105" i="4"/>
  <c r="AC105" i="4" s="1"/>
  <c r="AE105" i="4" s="1"/>
  <c r="Y105" i="4"/>
  <c r="T105" i="4"/>
  <c r="AD104" i="4"/>
  <c r="AB104" i="4"/>
  <c r="AC104" i="4" s="1"/>
  <c r="AE104" i="4" s="1"/>
  <c r="Y104" i="4"/>
  <c r="T104" i="4"/>
  <c r="AD103" i="4"/>
  <c r="AB103" i="4"/>
  <c r="AC103" i="4" s="1"/>
  <c r="Y103" i="4"/>
  <c r="T103" i="4"/>
  <c r="AD102" i="4"/>
  <c r="AB102" i="4"/>
  <c r="AC102" i="4" s="1"/>
  <c r="Y102" i="4"/>
  <c r="T102" i="4"/>
  <c r="AD101" i="4"/>
  <c r="AB101" i="4"/>
  <c r="AC101" i="4" s="1"/>
  <c r="AE101" i="4" s="1"/>
  <c r="Y101" i="4"/>
  <c r="T101" i="4"/>
  <c r="AD100" i="4"/>
  <c r="AB100" i="4"/>
  <c r="AC100" i="4" s="1"/>
  <c r="AE100" i="4" s="1"/>
  <c r="Y100" i="4"/>
  <c r="AD97" i="4"/>
  <c r="AB97" i="4"/>
  <c r="AC97" i="4" s="1"/>
  <c r="Y97" i="4"/>
  <c r="AD96" i="4"/>
  <c r="AB96" i="4"/>
  <c r="AC96" i="4" s="1"/>
  <c r="AE96" i="4" s="1"/>
  <c r="Y96" i="4"/>
  <c r="AD95" i="4"/>
  <c r="AB95" i="4"/>
  <c r="AC95" i="4" s="1"/>
  <c r="AE95" i="4" s="1"/>
  <c r="Y95" i="4"/>
  <c r="AD94" i="4"/>
  <c r="AB94" i="4"/>
  <c r="AC94" i="4" s="1"/>
  <c r="AE94" i="4" s="1"/>
  <c r="Y94" i="4"/>
  <c r="AD93" i="4"/>
  <c r="AB93" i="4"/>
  <c r="AC93" i="4" s="1"/>
  <c r="Y93" i="4"/>
  <c r="T93" i="4"/>
  <c r="AD92" i="4"/>
  <c r="AB92" i="4"/>
  <c r="AC92" i="4" s="1"/>
  <c r="AE92" i="4" s="1"/>
  <c r="Y92" i="4"/>
  <c r="T92" i="4"/>
  <c r="AD91" i="4"/>
  <c r="AB91" i="4"/>
  <c r="AC91" i="4" s="1"/>
  <c r="AE91" i="4" s="1"/>
  <c r="Y91" i="4"/>
  <c r="V91" i="4"/>
  <c r="T91" i="4"/>
  <c r="U91" i="4"/>
  <c r="AD90" i="4"/>
  <c r="AB90" i="4"/>
  <c r="AC90" i="4" s="1"/>
  <c r="Y90" i="4"/>
  <c r="T90" i="4"/>
  <c r="AD89" i="4"/>
  <c r="AB89" i="4"/>
  <c r="AC89" i="4" s="1"/>
  <c r="AE89" i="4" s="1"/>
  <c r="Y89" i="4"/>
  <c r="T89" i="4"/>
  <c r="AD88" i="4"/>
  <c r="AB88" i="4"/>
  <c r="AC88" i="4" s="1"/>
  <c r="AE88" i="4" s="1"/>
  <c r="Y88" i="4"/>
  <c r="V88" i="4"/>
  <c r="T88" i="4"/>
  <c r="AD87" i="4"/>
  <c r="AB87" i="4"/>
  <c r="AC87" i="4" s="1"/>
  <c r="AE87" i="4" s="1"/>
  <c r="Y87" i="4"/>
  <c r="T87" i="4"/>
  <c r="AD86" i="4"/>
  <c r="AB86" i="4"/>
  <c r="AC86" i="4" s="1"/>
  <c r="AE86" i="4" s="1"/>
  <c r="Y86" i="4"/>
  <c r="T86" i="4"/>
  <c r="AD85" i="4"/>
  <c r="AB85" i="4"/>
  <c r="AC85" i="4" s="1"/>
  <c r="AE85" i="4" s="1"/>
  <c r="Y85" i="4"/>
  <c r="AD84" i="4"/>
  <c r="AB84" i="4"/>
  <c r="AC84" i="4" s="1"/>
  <c r="Y84" i="4"/>
  <c r="T84" i="4"/>
  <c r="AD83" i="4"/>
  <c r="AB83" i="4"/>
  <c r="AC83" i="4" s="1"/>
  <c r="AE83" i="4" s="1"/>
  <c r="Y83" i="4"/>
  <c r="T83" i="4"/>
  <c r="AD82" i="4"/>
  <c r="AB82" i="4"/>
  <c r="AC82" i="4" s="1"/>
  <c r="AE82" i="4" s="1"/>
  <c r="Y82" i="4"/>
  <c r="T82" i="4"/>
  <c r="AD81" i="4"/>
  <c r="AB81" i="4"/>
  <c r="AC81" i="4" s="1"/>
  <c r="AE81" i="4" s="1"/>
  <c r="Y81" i="4"/>
  <c r="T81" i="4"/>
  <c r="AD80" i="4"/>
  <c r="AB80" i="4"/>
  <c r="AC80" i="4" s="1"/>
  <c r="Y80" i="4"/>
  <c r="T80" i="4"/>
  <c r="AD79" i="4"/>
  <c r="AB79" i="4"/>
  <c r="AC79" i="4" s="1"/>
  <c r="AE79" i="4" s="1"/>
  <c r="V79" i="4" s="1"/>
  <c r="Y79" i="4"/>
  <c r="U79" i="4"/>
  <c r="T79" i="4"/>
  <c r="AD78" i="4"/>
  <c r="AB78" i="4"/>
  <c r="AC78" i="4" s="1"/>
  <c r="AE78" i="4" s="1"/>
  <c r="Y78" i="4"/>
  <c r="T78" i="4"/>
  <c r="AD77" i="4"/>
  <c r="AB77" i="4"/>
  <c r="AC77" i="4" s="1"/>
  <c r="Y77" i="4"/>
  <c r="T77" i="4"/>
  <c r="AD76" i="4"/>
  <c r="AB76" i="4"/>
  <c r="AC76" i="4" s="1"/>
  <c r="AE76" i="4" s="1"/>
  <c r="V76" i="4" s="1"/>
  <c r="Y76" i="4"/>
  <c r="U76" i="4"/>
  <c r="T76" i="4"/>
  <c r="AD75" i="4"/>
  <c r="AB75" i="4"/>
  <c r="AC75" i="4" s="1"/>
  <c r="AE75" i="4" s="1"/>
  <c r="Y75" i="4"/>
  <c r="T75" i="4"/>
  <c r="AD74" i="4"/>
  <c r="AB74" i="4"/>
  <c r="AC74" i="4" s="1"/>
  <c r="AE74" i="4" s="1"/>
  <c r="Y74" i="4"/>
  <c r="T74" i="4"/>
  <c r="AD73" i="4"/>
  <c r="AB73" i="4"/>
  <c r="AC73" i="4" s="1"/>
  <c r="AE73" i="4" s="1"/>
  <c r="Y73" i="4"/>
  <c r="T73" i="4"/>
  <c r="AD72" i="4"/>
  <c r="AB72" i="4"/>
  <c r="AC72" i="4" s="1"/>
  <c r="AE72" i="4" s="1"/>
  <c r="Y72" i="4"/>
  <c r="T72" i="4"/>
  <c r="AD71" i="4"/>
  <c r="AB71" i="4"/>
  <c r="AC71" i="4" s="1"/>
  <c r="AE71" i="4" s="1"/>
  <c r="Y71" i="4"/>
  <c r="V71" i="4"/>
  <c r="U71" i="4"/>
  <c r="T71" i="4"/>
  <c r="AD69" i="4"/>
  <c r="AB69" i="4"/>
  <c r="AC69" i="4" s="1"/>
  <c r="AE69" i="4" s="1"/>
  <c r="Y69" i="4"/>
  <c r="T69" i="4"/>
  <c r="AD68" i="4"/>
  <c r="AB68" i="4"/>
  <c r="AC68" i="4" s="1"/>
  <c r="AE68" i="4" s="1"/>
  <c r="Y68" i="4"/>
  <c r="T68" i="4"/>
  <c r="AD67" i="4"/>
  <c r="AB67" i="4"/>
  <c r="AC67" i="4" s="1"/>
  <c r="AE67" i="4" s="1"/>
  <c r="Y67" i="4"/>
  <c r="T67" i="4"/>
  <c r="AD66" i="4"/>
  <c r="AB66" i="4"/>
  <c r="AC66" i="4" s="1"/>
  <c r="AE66" i="4" s="1"/>
  <c r="V66" i="4" s="1"/>
  <c r="Y66" i="4"/>
  <c r="U66" i="4"/>
  <c r="T66" i="4"/>
  <c r="AD65" i="4"/>
  <c r="AB65" i="4"/>
  <c r="AC65" i="4" s="1"/>
  <c r="AE65" i="4" s="1"/>
  <c r="Y65" i="4"/>
  <c r="T65" i="4"/>
  <c r="AD64" i="4"/>
  <c r="AB64" i="4"/>
  <c r="AC64" i="4" s="1"/>
  <c r="Y64" i="4"/>
  <c r="T64" i="4"/>
  <c r="AD63" i="4"/>
  <c r="AB63" i="4"/>
  <c r="AC63" i="4" s="1"/>
  <c r="AE63" i="4" s="1"/>
  <c r="Y63" i="4"/>
  <c r="T63" i="4"/>
  <c r="AD62" i="4"/>
  <c r="AB62" i="4"/>
  <c r="AC62" i="4" s="1"/>
  <c r="AE62" i="4" s="1"/>
  <c r="V62" i="4" s="1"/>
  <c r="Y62" i="4"/>
  <c r="U62" i="4"/>
  <c r="T62" i="4"/>
  <c r="AD61" i="4"/>
  <c r="AB61" i="4"/>
  <c r="AC61" i="4" s="1"/>
  <c r="T61" i="4"/>
  <c r="AD60" i="4"/>
  <c r="AB60" i="4"/>
  <c r="AC60" i="4" s="1"/>
  <c r="AE60" i="4" s="1"/>
  <c r="Y60" i="4"/>
  <c r="T60" i="4"/>
  <c r="U60" i="4"/>
  <c r="AD59" i="4"/>
  <c r="AB59" i="4"/>
  <c r="AC59" i="4" s="1"/>
  <c r="Y59" i="4"/>
  <c r="T59" i="4"/>
  <c r="AD58" i="4"/>
  <c r="AB58" i="4"/>
  <c r="AC58" i="4" s="1"/>
  <c r="AE58" i="4" s="1"/>
  <c r="Y58" i="4"/>
  <c r="T58" i="4"/>
  <c r="AD57" i="4"/>
  <c r="AB57" i="4"/>
  <c r="AC57" i="4" s="1"/>
  <c r="AE57" i="4" s="1"/>
  <c r="Y57" i="4"/>
  <c r="T57" i="4"/>
  <c r="U57" i="4"/>
  <c r="AD56" i="4"/>
  <c r="AB56" i="4"/>
  <c r="AC56" i="4" s="1"/>
  <c r="Y56" i="4"/>
  <c r="T56" i="4"/>
  <c r="AD55" i="4"/>
  <c r="AB55" i="4"/>
  <c r="AC55" i="4" s="1"/>
  <c r="AE55" i="4" s="1"/>
  <c r="Y55" i="4"/>
  <c r="T55" i="4"/>
  <c r="AD54" i="4"/>
  <c r="AB54" i="4"/>
  <c r="AC54" i="4" s="1"/>
  <c r="AE54" i="4" s="1"/>
  <c r="Y54" i="4"/>
  <c r="T54" i="4"/>
  <c r="U54" i="4"/>
  <c r="AD53" i="4"/>
  <c r="AB53" i="4"/>
  <c r="AC53" i="4" s="1"/>
  <c r="Y53" i="4"/>
  <c r="T53" i="4"/>
  <c r="AD52" i="4"/>
  <c r="AB52" i="4"/>
  <c r="AC52" i="4" s="1"/>
  <c r="AE52" i="4" s="1"/>
  <c r="Y52" i="4"/>
  <c r="T52" i="4"/>
  <c r="AD51" i="4"/>
  <c r="AB51" i="4"/>
  <c r="AC51" i="4" s="1"/>
  <c r="AE51" i="4" s="1"/>
  <c r="Y51" i="4"/>
  <c r="T51" i="4"/>
  <c r="U51" i="4"/>
  <c r="AD50" i="4"/>
  <c r="AB50" i="4"/>
  <c r="AC50" i="4" s="1"/>
  <c r="Y50" i="4"/>
  <c r="T50" i="4"/>
  <c r="AD49" i="4"/>
  <c r="AB49" i="4"/>
  <c r="AC49" i="4" s="1"/>
  <c r="AE49" i="4" s="1"/>
  <c r="U49" i="4" s="1"/>
  <c r="Y49" i="4"/>
  <c r="V49" i="4"/>
  <c r="T49" i="4"/>
  <c r="AD48" i="4"/>
  <c r="AB48" i="4"/>
  <c r="AC48" i="4" s="1"/>
  <c r="AE48" i="4" s="1"/>
  <c r="Y48" i="4"/>
  <c r="T48" i="4"/>
  <c r="AD47" i="4"/>
  <c r="AB47" i="4"/>
  <c r="AC47" i="4" s="1"/>
  <c r="AE47" i="4" s="1"/>
  <c r="Y47" i="4"/>
  <c r="T47" i="4"/>
  <c r="AD46" i="4"/>
  <c r="AB46" i="4"/>
  <c r="AC46" i="4" s="1"/>
  <c r="AE46" i="4" s="1"/>
  <c r="Y46" i="4"/>
  <c r="T46" i="4"/>
  <c r="AD45" i="4"/>
  <c r="AB45" i="4"/>
  <c r="AC45" i="4" s="1"/>
  <c r="Y45" i="4"/>
  <c r="T45" i="4"/>
  <c r="AD44" i="4"/>
  <c r="AB44" i="4"/>
  <c r="AC44" i="4" s="1"/>
  <c r="Y44" i="4"/>
  <c r="T44" i="4"/>
  <c r="AD43" i="4"/>
  <c r="AB43" i="4"/>
  <c r="AC43" i="4" s="1"/>
  <c r="AE43" i="4" s="1"/>
  <c r="Y43" i="4"/>
  <c r="T43" i="4"/>
  <c r="AD42" i="4"/>
  <c r="AB42" i="4"/>
  <c r="AC42" i="4" s="1"/>
  <c r="AE42" i="4" s="1"/>
  <c r="Y42" i="4"/>
  <c r="V42" i="4"/>
  <c r="T42" i="4"/>
  <c r="U42" i="4"/>
  <c r="AD41" i="4"/>
  <c r="AB41" i="4"/>
  <c r="AC41" i="4" s="1"/>
  <c r="AE41" i="4" s="1"/>
  <c r="Y41" i="4"/>
  <c r="T41" i="4"/>
  <c r="AD40" i="4"/>
  <c r="AB40" i="4"/>
  <c r="AC40" i="4" s="1"/>
  <c r="AE40" i="4" s="1"/>
  <c r="Y40" i="4"/>
  <c r="T40" i="4"/>
  <c r="AD39" i="4"/>
  <c r="AB39" i="4"/>
  <c r="AC39" i="4" s="1"/>
  <c r="AE39" i="4" s="1"/>
  <c r="Y39" i="4"/>
  <c r="T39" i="4"/>
  <c r="AD38" i="4"/>
  <c r="AB38" i="4"/>
  <c r="AC38" i="4" s="1"/>
  <c r="AE38" i="4" s="1"/>
  <c r="Y38" i="4"/>
  <c r="T38" i="4"/>
  <c r="AD37" i="4"/>
  <c r="AB37" i="4"/>
  <c r="AC37" i="4" s="1"/>
  <c r="AE37" i="4" s="1"/>
  <c r="Y37" i="4"/>
  <c r="T37" i="4"/>
  <c r="AD36" i="4"/>
  <c r="AB36" i="4"/>
  <c r="AC36" i="4" s="1"/>
  <c r="AE36" i="4" s="1"/>
  <c r="Y36" i="4"/>
  <c r="T36" i="4"/>
  <c r="AD35" i="4"/>
  <c r="AB35" i="4"/>
  <c r="AC35" i="4" s="1"/>
  <c r="AE35" i="4" s="1"/>
  <c r="U35" i="4" s="1"/>
  <c r="Y35" i="4"/>
  <c r="T35" i="4"/>
  <c r="AD34" i="4"/>
  <c r="AB34" i="4"/>
  <c r="AC34" i="4" s="1"/>
  <c r="AE34" i="4" s="1"/>
  <c r="Y34" i="4"/>
  <c r="T34" i="4"/>
  <c r="AD33" i="4"/>
  <c r="AB33" i="4"/>
  <c r="AC33" i="4" s="1"/>
  <c r="Y33" i="4"/>
  <c r="T33" i="4"/>
  <c r="AD32" i="4"/>
  <c r="AB32" i="4"/>
  <c r="AC32" i="4" s="1"/>
  <c r="AE32" i="4" s="1"/>
  <c r="Y32" i="4"/>
  <c r="T32" i="4"/>
  <c r="U32" i="4"/>
  <c r="AD31" i="4"/>
  <c r="AB31" i="4"/>
  <c r="AC31" i="4" s="1"/>
  <c r="AE31" i="4" s="1"/>
  <c r="Y31" i="4"/>
  <c r="T31" i="4"/>
  <c r="AD30" i="4"/>
  <c r="AB30" i="4"/>
  <c r="AC30" i="4" s="1"/>
  <c r="AE30" i="4" s="1"/>
  <c r="Y30" i="4"/>
  <c r="T30" i="4"/>
  <c r="AD29" i="4"/>
  <c r="AB29" i="4"/>
  <c r="AC29" i="4" s="1"/>
  <c r="AE29" i="4" s="1"/>
  <c r="Y29" i="4"/>
  <c r="T29" i="4"/>
  <c r="AD28" i="4"/>
  <c r="AB28" i="4"/>
  <c r="AC28" i="4" s="1"/>
  <c r="AE28" i="4" s="1"/>
  <c r="U28" i="4" s="1"/>
  <c r="Y28" i="4"/>
  <c r="T28" i="4"/>
  <c r="AD27" i="4"/>
  <c r="AB27" i="4"/>
  <c r="AC27" i="4" s="1"/>
  <c r="AE27" i="4" s="1"/>
  <c r="Y27" i="4"/>
  <c r="T27" i="4"/>
  <c r="AD26" i="4"/>
  <c r="AB26" i="4"/>
  <c r="AC26" i="4" s="1"/>
  <c r="AE26" i="4" s="1"/>
  <c r="U26" i="4" s="1"/>
  <c r="Y26" i="4"/>
  <c r="V26" i="4"/>
  <c r="T26" i="4"/>
  <c r="AD25" i="4"/>
  <c r="AB25" i="4"/>
  <c r="AC25" i="4" s="1"/>
  <c r="AE25" i="4" s="1"/>
  <c r="Y25" i="4"/>
  <c r="T25" i="4"/>
  <c r="AD24" i="4"/>
  <c r="AB24" i="4"/>
  <c r="AC24" i="4" s="1"/>
  <c r="AE24" i="4" s="1"/>
  <c r="Y24" i="4"/>
  <c r="AD23" i="4"/>
  <c r="AB23" i="4"/>
  <c r="AC23" i="4" s="1"/>
  <c r="AE23" i="4" s="1"/>
  <c r="Y23" i="4"/>
  <c r="T23" i="4"/>
  <c r="AD22" i="4"/>
  <c r="AB22" i="4"/>
  <c r="AC22" i="4" s="1"/>
  <c r="AE22" i="4" s="1"/>
  <c r="Y22" i="4"/>
  <c r="T22" i="4"/>
  <c r="AD21" i="4"/>
  <c r="AB21" i="4"/>
  <c r="AC21" i="4" s="1"/>
  <c r="AE21" i="4" s="1"/>
  <c r="Y21" i="4"/>
  <c r="T21" i="4"/>
  <c r="AD20" i="4"/>
  <c r="AB20" i="4"/>
  <c r="AC20" i="4" s="1"/>
  <c r="AE20" i="4" s="1"/>
  <c r="Y20" i="4"/>
  <c r="T20" i="4"/>
  <c r="AD19" i="4"/>
  <c r="AB19" i="4"/>
  <c r="AC19" i="4" s="1"/>
  <c r="AE19" i="4" s="1"/>
  <c r="Y19" i="4"/>
  <c r="T19" i="4"/>
  <c r="AD18" i="4"/>
  <c r="AB18" i="4"/>
  <c r="AC18" i="4" s="1"/>
  <c r="AE18" i="4" s="1"/>
  <c r="Y18" i="4"/>
  <c r="T18" i="4"/>
  <c r="AD17" i="4"/>
  <c r="AB17" i="4"/>
  <c r="AC17" i="4" s="1"/>
  <c r="AE17" i="4" s="1"/>
  <c r="Y17" i="4"/>
  <c r="T17" i="4"/>
  <c r="AD16" i="4"/>
  <c r="AB16" i="4"/>
  <c r="AC16" i="4" s="1"/>
  <c r="AE16" i="4" s="1"/>
  <c r="Y16" i="4"/>
  <c r="T16" i="4"/>
  <c r="AD15" i="4"/>
  <c r="AB15" i="4"/>
  <c r="AC15" i="4" s="1"/>
  <c r="AE15" i="4" s="1"/>
  <c r="V15" i="4" s="1"/>
  <c r="Y15" i="4"/>
  <c r="T15" i="4"/>
  <c r="AD14" i="4"/>
  <c r="AB14" i="4"/>
  <c r="AC14" i="4" s="1"/>
  <c r="AE14" i="4" s="1"/>
  <c r="Y14" i="4"/>
  <c r="T14" i="4"/>
  <c r="AD13" i="4"/>
  <c r="AB13" i="4"/>
  <c r="AC13" i="4" s="1"/>
  <c r="AE13" i="4" s="1"/>
  <c r="Y13" i="4"/>
  <c r="T13" i="4"/>
  <c r="AD12" i="4"/>
  <c r="AB12" i="4"/>
  <c r="AC12" i="4" s="1"/>
  <c r="AE12" i="4" s="1"/>
  <c r="Y12" i="4"/>
  <c r="T12" i="4"/>
  <c r="AD11" i="4"/>
  <c r="AB11" i="4"/>
  <c r="AC11" i="4" s="1"/>
  <c r="Y11" i="4"/>
  <c r="T11" i="4"/>
  <c r="AD10" i="4"/>
  <c r="AB10" i="4"/>
  <c r="AC10" i="4" s="1"/>
  <c r="AE10" i="4" s="1"/>
  <c r="Y10" i="4"/>
  <c r="T10" i="4"/>
  <c r="AD9" i="4"/>
  <c r="AB9" i="4"/>
  <c r="AC9" i="4" s="1"/>
  <c r="AE9" i="4" s="1"/>
  <c r="Y9" i="4"/>
  <c r="T9" i="4"/>
  <c r="AD8" i="4"/>
  <c r="AB8" i="4"/>
  <c r="AC8" i="4" s="1"/>
  <c r="Y8" i="4"/>
  <c r="T8" i="4"/>
  <c r="AD7" i="4"/>
  <c r="AB7" i="4"/>
  <c r="AC7" i="4" s="1"/>
  <c r="AE7" i="4" s="1"/>
  <c r="Y7" i="4"/>
  <c r="T7" i="4"/>
  <c r="AD6" i="4"/>
  <c r="AB6" i="4"/>
  <c r="AC6" i="4" s="1"/>
  <c r="AE6" i="4" s="1"/>
  <c r="Y6" i="4"/>
  <c r="T6" i="4"/>
  <c r="AD5" i="4"/>
  <c r="AB5" i="4"/>
  <c r="AC5" i="4" s="1"/>
  <c r="Y5" i="4"/>
  <c r="T5" i="4"/>
  <c r="AD4" i="4"/>
  <c r="AB4" i="4"/>
  <c r="AC4" i="4" s="1"/>
  <c r="AE4" i="4" s="1"/>
  <c r="Y4" i="4"/>
  <c r="T4" i="4"/>
  <c r="AD3" i="4"/>
  <c r="AB3" i="4"/>
  <c r="AC3" i="4" s="1"/>
  <c r="AE3" i="4" s="1"/>
  <c r="Y3" i="4"/>
  <c r="T3" i="4"/>
  <c r="D1" i="4"/>
  <c r="AK7" i="3"/>
  <c r="AJ7" i="3"/>
  <c r="AL7" i="3" s="1"/>
  <c r="AK6" i="3"/>
  <c r="AJ6" i="3"/>
  <c r="AL6" i="3" s="1"/>
  <c r="AK5" i="3"/>
  <c r="AJ5" i="3"/>
  <c r="AL5" i="3" s="1"/>
  <c r="AK4" i="3"/>
  <c r="AJ4" i="3"/>
  <c r="AL4" i="3" s="1"/>
  <c r="AK3" i="3"/>
  <c r="AJ3" i="3"/>
  <c r="AL3" i="3" s="1"/>
  <c r="AE50" i="4" l="1"/>
  <c r="AE56" i="4"/>
  <c r="AE97" i="4"/>
  <c r="AE103" i="4"/>
  <c r="AE44" i="4"/>
  <c r="AE121" i="4"/>
  <c r="AE53" i="4"/>
  <c r="AE59" i="4"/>
  <c r="AE118" i="4"/>
  <c r="AM3" i="3"/>
  <c r="AM6" i="3"/>
  <c r="AM7" i="3"/>
  <c r="AM4" i="3"/>
  <c r="AM5" i="3"/>
  <c r="U18" i="4"/>
  <c r="V116" i="4"/>
  <c r="U116" i="4"/>
  <c r="U4" i="4"/>
  <c r="V4" i="4"/>
  <c r="U12" i="4"/>
  <c r="V12" i="4"/>
  <c r="V13" i="4"/>
  <c r="U13" i="4"/>
  <c r="V17" i="4"/>
  <c r="U17" i="4"/>
  <c r="V27" i="4"/>
  <c r="U27" i="4"/>
  <c r="U9" i="4"/>
  <c r="V9" i="4"/>
  <c r="U78" i="4"/>
  <c r="V78" i="4"/>
  <c r="V129" i="4"/>
  <c r="U129" i="4"/>
  <c r="V40" i="4"/>
  <c r="U40" i="4"/>
  <c r="V44" i="4"/>
  <c r="U44" i="4"/>
  <c r="V47" i="4"/>
  <c r="U47" i="4"/>
  <c r="U3" i="4"/>
  <c r="V3" i="4"/>
  <c r="U15" i="4"/>
  <c r="U6" i="4"/>
  <c r="V6" i="4"/>
  <c r="U7" i="4"/>
  <c r="V7" i="4"/>
  <c r="U10" i="4"/>
  <c r="V10" i="4"/>
  <c r="U30" i="4"/>
  <c r="V30" i="4"/>
  <c r="V32" i="4"/>
  <c r="V35" i="4"/>
  <c r="V37" i="4"/>
  <c r="U37" i="4"/>
  <c r="V50" i="4"/>
  <c r="U50" i="4"/>
  <c r="V52" i="4"/>
  <c r="U52" i="4"/>
  <c r="V56" i="4"/>
  <c r="U56" i="4"/>
  <c r="V58" i="4"/>
  <c r="U58" i="4"/>
  <c r="V67" i="4"/>
  <c r="U67" i="4"/>
  <c r="V85" i="4"/>
  <c r="U85" i="4"/>
  <c r="V103" i="4"/>
  <c r="U103" i="4"/>
  <c r="AE8" i="4"/>
  <c r="V28" i="4"/>
  <c r="V29" i="4"/>
  <c r="U29" i="4"/>
  <c r="U46" i="4"/>
  <c r="V46" i="4"/>
  <c r="V63" i="4"/>
  <c r="U63" i="4"/>
  <c r="U81" i="4"/>
  <c r="V81" i="4"/>
  <c r="V82" i="4"/>
  <c r="U82" i="4"/>
  <c r="V83" i="4"/>
  <c r="U83" i="4"/>
  <c r="V31" i="4"/>
  <c r="U31" i="4"/>
  <c r="V36" i="4"/>
  <c r="U36" i="4"/>
  <c r="V43" i="4"/>
  <c r="U43" i="4"/>
  <c r="V22" i="4"/>
  <c r="U22" i="4"/>
  <c r="U48" i="4"/>
  <c r="V48" i="4"/>
  <c r="V53" i="4"/>
  <c r="U53" i="4"/>
  <c r="V55" i="4"/>
  <c r="U55" i="4"/>
  <c r="V59" i="4"/>
  <c r="U59" i="4"/>
  <c r="AE5" i="4"/>
  <c r="AE11" i="4"/>
  <c r="V34" i="4"/>
  <c r="U34" i="4"/>
  <c r="V39" i="4"/>
  <c r="U39" i="4"/>
  <c r="V73" i="4"/>
  <c r="U73" i="4"/>
  <c r="V74" i="4"/>
  <c r="U74" i="4"/>
  <c r="AE80" i="4"/>
  <c r="V89" i="4"/>
  <c r="U89" i="4"/>
  <c r="V92" i="4"/>
  <c r="U92" i="4"/>
  <c r="U105" i="4"/>
  <c r="V105" i="4"/>
  <c r="V108" i="4"/>
  <c r="U108" i="4"/>
  <c r="V51" i="4"/>
  <c r="V54" i="4"/>
  <c r="V57" i="4"/>
  <c r="V60" i="4"/>
  <c r="V87" i="4"/>
  <c r="U87" i="4"/>
  <c r="V106" i="4"/>
  <c r="U106" i="4"/>
  <c r="U107" i="4"/>
  <c r="V128" i="4"/>
  <c r="U128" i="4"/>
  <c r="AE61" i="4"/>
  <c r="AE64" i="4"/>
  <c r="V104" i="4"/>
  <c r="U104" i="4"/>
  <c r="V125" i="4"/>
  <c r="U125" i="4"/>
  <c r="V126" i="4"/>
  <c r="U126" i="4"/>
  <c r="V138" i="4"/>
  <c r="U138" i="4"/>
  <c r="V101" i="4"/>
  <c r="U101" i="4"/>
  <c r="V112" i="4"/>
  <c r="U112" i="4"/>
  <c r="V133" i="4"/>
  <c r="U133" i="4"/>
  <c r="U140" i="4"/>
  <c r="V140" i="4"/>
  <c r="AE33" i="4"/>
  <c r="AE45" i="4"/>
  <c r="V117" i="4"/>
  <c r="U117" i="4"/>
  <c r="V124" i="4"/>
  <c r="U124" i="4"/>
  <c r="AE90" i="4"/>
  <c r="V110" i="4"/>
  <c r="AE136" i="4"/>
  <c r="V127" i="4"/>
  <c r="U127" i="4"/>
  <c r="V119" i="4"/>
  <c r="U119" i="4"/>
  <c r="AE84" i="4"/>
  <c r="AE93" i="4"/>
  <c r="AE102" i="4"/>
  <c r="AE109" i="4"/>
  <c r="V114" i="4"/>
  <c r="U114" i="4"/>
  <c r="V130" i="4"/>
  <c r="U130" i="4"/>
  <c r="AE139" i="4"/>
  <c r="U33" i="4" l="1"/>
  <c r="V33" i="4"/>
  <c r="U11" i="4"/>
  <c r="V11" i="4"/>
  <c r="V64" i="4"/>
  <c r="U64" i="4"/>
  <c r="U80" i="4"/>
  <c r="V80" i="4"/>
  <c r="V122" i="4"/>
  <c r="U122" i="4"/>
  <c r="V61" i="4"/>
  <c r="U61" i="4"/>
  <c r="V65" i="4"/>
  <c r="U65" i="4"/>
  <c r="V14" i="4"/>
  <c r="U14" i="4"/>
  <c r="U8" i="4"/>
  <c r="V8" i="4"/>
  <c r="V23" i="4"/>
  <c r="U23" i="4"/>
  <c r="V139" i="4"/>
  <c r="U139" i="4"/>
  <c r="U38" i="4"/>
  <c r="V38" i="4"/>
  <c r="V21" i="4"/>
  <c r="U21" i="4"/>
  <c r="V93" i="4"/>
  <c r="U93" i="4"/>
  <c r="V113" i="4"/>
  <c r="U113" i="4"/>
  <c r="V84" i="4"/>
  <c r="U84" i="4"/>
  <c r="V69" i="4"/>
  <c r="U69" i="4"/>
  <c r="V118" i="4"/>
  <c r="U118" i="4"/>
  <c r="V77" i="4"/>
  <c r="U77" i="4"/>
  <c r="V132" i="4"/>
  <c r="U132" i="4"/>
  <c r="V109" i="4"/>
  <c r="U109" i="4"/>
  <c r="V90" i="4"/>
  <c r="U90" i="4"/>
  <c r="V68" i="4"/>
  <c r="U68" i="4"/>
  <c r="V41" i="4"/>
  <c r="U41" i="4"/>
  <c r="V135" i="4"/>
  <c r="U135" i="4"/>
  <c r="V102" i="4"/>
  <c r="U102" i="4"/>
  <c r="V121" i="4"/>
  <c r="U121" i="4"/>
  <c r="V111" i="4"/>
  <c r="U111" i="4"/>
  <c r="V72" i="4"/>
  <c r="U72" i="4"/>
  <c r="V20" i="4"/>
  <c r="U20" i="4"/>
  <c r="V86" i="4"/>
  <c r="U86" i="4"/>
  <c r="V25" i="4"/>
  <c r="U25" i="4"/>
  <c r="U45" i="4"/>
  <c r="V45" i="4"/>
  <c r="V136" i="4"/>
  <c r="U136" i="4"/>
  <c r="V75" i="4"/>
  <c r="U75" i="4"/>
  <c r="U5" i="4"/>
  <c r="V5" i="4"/>
  <c r="U19" i="4"/>
  <c r="V19" i="4"/>
  <c r="U16" i="4"/>
  <c r="V16" i="4"/>
  <c r="V24" i="4"/>
  <c r="U24" i="4"/>
</calcChain>
</file>

<file path=xl/comments1.xml><?xml version="1.0" encoding="utf-8"?>
<comments xmlns="http://schemas.openxmlformats.org/spreadsheetml/2006/main">
  <authors>
    <author>user</author>
  </authors>
  <commentList>
    <comment ref="I39" authorId="0" shapeId="0">
      <text>
        <r>
          <rPr>
            <b/>
            <sz val="9"/>
            <color indexed="81"/>
            <rFont val="細明體"/>
            <family val="3"/>
            <charset val="136"/>
          </rPr>
          <t>當日</t>
        </r>
        <r>
          <rPr>
            <b/>
            <sz val="9"/>
            <color indexed="81"/>
            <rFont val="Tahoma"/>
            <family val="2"/>
          </rPr>
          <t xml:space="preserve"> 8:57</t>
        </r>
        <r>
          <rPr>
            <b/>
            <sz val="9"/>
            <color indexed="81"/>
            <rFont val="細明體"/>
            <family val="3"/>
            <charset val="136"/>
          </rPr>
          <t>到</t>
        </r>
      </text>
    </comment>
    <comment ref="I45" authorId="0" shapeId="0">
      <text>
        <r>
          <rPr>
            <b/>
            <sz val="9"/>
            <color indexed="81"/>
            <rFont val="細明體"/>
            <family val="3"/>
            <charset val="136"/>
          </rPr>
          <t>當日上課未到</t>
        </r>
      </text>
    </comment>
    <comment ref="I49" authorId="0" shapeId="0">
      <text>
        <r>
          <rPr>
            <b/>
            <sz val="9"/>
            <color indexed="81"/>
            <rFont val="細明體"/>
            <family val="3"/>
            <charset val="136"/>
          </rPr>
          <t>當日上課未到</t>
        </r>
      </text>
    </comment>
  </commentList>
</comments>
</file>

<file path=xl/comments2.xml><?xml version="1.0" encoding="utf-8"?>
<comments xmlns="http://schemas.openxmlformats.org/spreadsheetml/2006/main">
  <authors>
    <author>amin</author>
    <author>user</author>
  </authors>
  <commentList>
    <comment ref="K5" authorId="0" shapeId="0">
      <text>
        <r>
          <rPr>
            <b/>
            <sz val="9"/>
            <color indexed="81"/>
            <rFont val="細明體"/>
            <family val="3"/>
            <charset val="136"/>
          </rPr>
          <t>媽媽打電話來請教
如果製作</t>
        </r>
        <r>
          <rPr>
            <b/>
            <sz val="9"/>
            <color indexed="81"/>
            <rFont val="Tahoma"/>
            <family val="2"/>
          </rPr>
          <t>excel</t>
        </r>
        <r>
          <rPr>
            <b/>
            <sz val="9"/>
            <color indexed="81"/>
            <rFont val="細明體"/>
            <family val="3"/>
            <charset val="136"/>
          </rPr>
          <t xml:space="preserve">成績單
</t>
        </r>
      </text>
    </comment>
    <comment ref="P33" authorId="1" shapeId="0">
      <text>
        <r>
          <rPr>
            <b/>
            <sz val="9"/>
            <color indexed="81"/>
            <rFont val="Tahoma"/>
            <family val="2"/>
          </rPr>
          <t xml:space="preserve">05/20
</t>
        </r>
        <r>
          <rPr>
            <b/>
            <sz val="9"/>
            <color indexed="81"/>
            <rFont val="細明體"/>
            <family val="3"/>
            <charset val="136"/>
          </rPr>
          <t>九點</t>
        </r>
        <r>
          <rPr>
            <b/>
            <sz val="9"/>
            <color indexed="81"/>
            <rFont val="Tahoma"/>
            <family val="2"/>
          </rPr>
          <t>43</t>
        </r>
        <r>
          <rPr>
            <b/>
            <sz val="9"/>
            <color indexed="81"/>
            <rFont val="細明體"/>
            <family val="3"/>
            <charset val="136"/>
          </rPr>
          <t>分檢查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 xml:space="preserve">05/20
</t>
        </r>
        <r>
          <rPr>
            <b/>
            <sz val="9"/>
            <color indexed="81"/>
            <rFont val="細明體"/>
            <family val="3"/>
            <charset val="136"/>
          </rPr>
          <t>九點</t>
        </r>
        <r>
          <rPr>
            <b/>
            <sz val="9"/>
            <color indexed="81"/>
            <rFont val="Tahoma"/>
            <family val="2"/>
          </rPr>
          <t>41</t>
        </r>
        <r>
          <rPr>
            <b/>
            <sz val="9"/>
            <color indexed="81"/>
            <rFont val="細明體"/>
            <family val="3"/>
            <charset val="136"/>
          </rPr>
          <t>分檢查</t>
        </r>
      </text>
    </comment>
    <comment ref="Q41" authorId="1" shapeId="0">
      <text>
        <r>
          <rPr>
            <b/>
            <sz val="9"/>
            <color indexed="81"/>
            <rFont val="Tahoma"/>
            <family val="2"/>
          </rPr>
          <t>05/20
09:39</t>
        </r>
        <r>
          <rPr>
            <b/>
            <sz val="9"/>
            <color indexed="81"/>
            <rFont val="細明體"/>
            <family val="3"/>
            <charset val="136"/>
          </rPr>
          <t>分檢查</t>
        </r>
      </text>
    </comment>
    <comment ref="R41" authorId="1" shapeId="0">
      <text>
        <r>
          <rPr>
            <b/>
            <sz val="9"/>
            <color indexed="81"/>
            <rFont val="Tahoma"/>
            <family val="2"/>
          </rPr>
          <t>05/20
10
:22</t>
        </r>
        <r>
          <rPr>
            <b/>
            <sz val="9"/>
            <color indexed="81"/>
            <rFont val="細明體"/>
            <family val="3"/>
            <charset val="136"/>
          </rPr>
          <t>分檢查</t>
        </r>
      </text>
    </comment>
    <comment ref="F71" authorId="1" shapeId="0">
      <text>
        <r>
          <rPr>
            <b/>
            <sz val="9"/>
            <color indexed="81"/>
            <rFont val="Tahoma"/>
            <family val="2"/>
          </rPr>
          <t xml:space="preserve">20210520
</t>
        </r>
        <r>
          <rPr>
            <b/>
            <sz val="9"/>
            <color indexed="81"/>
            <rFont val="細明體"/>
            <family val="3"/>
            <charset val="136"/>
          </rPr>
          <t>下午兩點</t>
        </r>
        <r>
          <rPr>
            <b/>
            <sz val="9"/>
            <color indexed="81"/>
            <rFont val="Tahoma"/>
            <family val="2"/>
          </rPr>
          <t>28</t>
        </r>
        <r>
          <rPr>
            <b/>
            <sz val="9"/>
            <color indexed="81"/>
            <rFont val="細明體"/>
            <family val="3"/>
            <charset val="136"/>
          </rPr>
          <t>分完成</t>
        </r>
      </text>
    </comment>
    <comment ref="K72" authorId="1" shapeId="0">
      <text>
        <r>
          <rPr>
            <b/>
            <sz val="9"/>
            <color indexed="81"/>
            <rFont val="Tahoma"/>
            <family val="2"/>
          </rPr>
          <t xml:space="preserve">20210520
</t>
        </r>
        <r>
          <rPr>
            <b/>
            <sz val="9"/>
            <color indexed="81"/>
            <rFont val="細明體"/>
            <family val="3"/>
            <charset val="136"/>
          </rPr>
          <t>下午兩點</t>
        </r>
        <r>
          <rPr>
            <b/>
            <sz val="9"/>
            <color indexed="81"/>
            <rFont val="Tahoma"/>
            <family val="2"/>
          </rPr>
          <t>15</t>
        </r>
        <r>
          <rPr>
            <b/>
            <sz val="9"/>
            <color indexed="81"/>
            <rFont val="細明體"/>
            <family val="3"/>
            <charset val="136"/>
          </rPr>
          <t>分完成</t>
        </r>
      </text>
    </comment>
    <comment ref="Q78" authorId="1" shapeId="0">
      <text>
        <r>
          <rPr>
            <b/>
            <sz val="9"/>
            <color indexed="81"/>
            <rFont val="Tahoma"/>
            <family val="2"/>
          </rPr>
          <t xml:space="preserve">20210/05/20
</t>
        </r>
        <r>
          <rPr>
            <b/>
            <sz val="9"/>
            <color indexed="81"/>
            <rFont val="細明體"/>
            <family val="3"/>
            <charset val="136"/>
          </rPr>
          <t>兩點</t>
        </r>
        <r>
          <rPr>
            <b/>
            <sz val="9"/>
            <color indexed="81"/>
            <rFont val="Tahoma"/>
            <family val="2"/>
          </rPr>
          <t>50</t>
        </r>
        <r>
          <rPr>
            <b/>
            <sz val="9"/>
            <color indexed="81"/>
            <rFont val="細明體"/>
            <family val="3"/>
            <charset val="136"/>
          </rPr>
          <t>分檢查完成</t>
        </r>
      </text>
    </comment>
    <comment ref="R78" authorId="1" shapeId="0">
      <text>
        <r>
          <rPr>
            <b/>
            <sz val="9"/>
            <color indexed="81"/>
            <rFont val="Tahoma"/>
            <family val="2"/>
          </rPr>
          <t xml:space="preserve">20210/05/20
</t>
        </r>
        <r>
          <rPr>
            <b/>
            <sz val="9"/>
            <color indexed="81"/>
            <rFont val="細明體"/>
            <family val="3"/>
            <charset val="136"/>
          </rPr>
          <t>兩點</t>
        </r>
        <r>
          <rPr>
            <b/>
            <sz val="9"/>
            <color indexed="81"/>
            <rFont val="Tahoma"/>
            <family val="2"/>
          </rPr>
          <t>50</t>
        </r>
        <r>
          <rPr>
            <b/>
            <sz val="9"/>
            <color indexed="81"/>
            <rFont val="細明體"/>
            <family val="3"/>
            <charset val="136"/>
          </rPr>
          <t>分檢查完成</t>
        </r>
      </text>
    </comment>
    <comment ref="K79" authorId="1" shapeId="0">
      <text>
        <r>
          <rPr>
            <b/>
            <sz val="9"/>
            <color indexed="81"/>
            <rFont val="Tahoma"/>
            <family val="2"/>
          </rPr>
          <t xml:space="preserve">20210520
</t>
        </r>
        <r>
          <rPr>
            <b/>
            <sz val="9"/>
            <color indexed="81"/>
            <rFont val="細明體"/>
            <family val="3"/>
            <charset val="136"/>
          </rPr>
          <t>下午兩點</t>
        </r>
        <r>
          <rPr>
            <b/>
            <sz val="9"/>
            <color indexed="81"/>
            <rFont val="Tahoma"/>
            <family val="2"/>
          </rPr>
          <t>24</t>
        </r>
        <r>
          <rPr>
            <b/>
            <sz val="9"/>
            <color indexed="81"/>
            <rFont val="細明體"/>
            <family val="3"/>
            <charset val="136"/>
          </rPr>
          <t>分完成</t>
        </r>
      </text>
    </comment>
    <comment ref="R86" authorId="1" shapeId="0">
      <text>
        <r>
          <rPr>
            <b/>
            <sz val="9"/>
            <color indexed="81"/>
            <rFont val="細明體"/>
            <family val="3"/>
            <charset val="136"/>
          </rPr>
          <t>製作溫度轉換</t>
        </r>
      </text>
    </comment>
    <comment ref="F100" authorId="1" shapeId="0">
      <text>
        <r>
          <rPr>
            <b/>
            <sz val="9"/>
            <color indexed="81"/>
            <rFont val="Tahoma"/>
            <family val="2"/>
          </rPr>
          <t>04/15</t>
        </r>
        <r>
          <rPr>
            <b/>
            <sz val="9"/>
            <color indexed="81"/>
            <rFont val="細明體"/>
            <family val="3"/>
            <charset val="136"/>
          </rPr>
          <t>為第一次上課，
所以本次成績給</t>
        </r>
        <r>
          <rPr>
            <b/>
            <sz val="9"/>
            <color indexed="81"/>
            <rFont val="Tahoma"/>
            <family val="2"/>
          </rPr>
          <t>pass</t>
        </r>
      </text>
    </comment>
    <comment ref="J100" authorId="1" shapeId="0">
      <text>
        <r>
          <rPr>
            <b/>
            <sz val="9"/>
            <color indexed="81"/>
            <rFont val="Tahoma"/>
            <family val="2"/>
          </rPr>
          <t>04/15</t>
        </r>
        <r>
          <rPr>
            <b/>
            <sz val="9"/>
            <color indexed="81"/>
            <rFont val="細明體"/>
            <family val="3"/>
            <charset val="136"/>
          </rPr>
          <t>第一次上課
∴</t>
        </r>
        <r>
          <rPr>
            <b/>
            <sz val="9"/>
            <color indexed="81"/>
            <rFont val="Tahoma"/>
            <family val="2"/>
          </rPr>
          <t>pass</t>
        </r>
      </text>
    </comment>
    <comment ref="O100" authorId="1" shapeId="0">
      <text>
        <r>
          <rPr>
            <b/>
            <sz val="9"/>
            <color indexed="81"/>
            <rFont val="Tahoma"/>
            <family val="2"/>
          </rPr>
          <t>04/15</t>
        </r>
        <r>
          <rPr>
            <b/>
            <sz val="9"/>
            <color indexed="81"/>
            <rFont val="細明體"/>
            <family val="3"/>
            <charset val="136"/>
          </rPr>
          <t>為第一次上課，
所以本次成績給</t>
        </r>
        <r>
          <rPr>
            <b/>
            <sz val="9"/>
            <color indexed="81"/>
            <rFont val="Tahoma"/>
            <family val="2"/>
          </rPr>
          <t>pass</t>
        </r>
      </text>
    </comment>
  </commentList>
</comments>
</file>

<file path=xl/sharedStrings.xml><?xml version="1.0" encoding="utf-8"?>
<sst xmlns="http://schemas.openxmlformats.org/spreadsheetml/2006/main" count="1081" uniqueCount="440">
  <si>
    <t>專案成績，共40%</t>
    <phoneticPr fontId="4" type="noConversion"/>
  </si>
  <si>
    <t>常   規</t>
    <phoneticPr fontId="4" type="noConversion"/>
  </si>
  <si>
    <t>TQC  英  文  打  字  文  章  考  試  結  果</t>
    <phoneticPr fontId="4" type="noConversion"/>
  </si>
  <si>
    <t>班級</t>
  </si>
  <si>
    <t>座號</t>
  </si>
  <si>
    <t>姓名</t>
  </si>
  <si>
    <t>其他備註說明</t>
    <phoneticPr fontId="4" type="noConversion"/>
  </si>
  <si>
    <t>加調分</t>
    <phoneticPr fontId="4" type="noConversion"/>
  </si>
  <si>
    <t>日常總分</t>
    <phoneticPr fontId="4" type="noConversion"/>
  </si>
  <si>
    <t>專題總分</t>
    <phoneticPr fontId="4" type="noConversion"/>
  </si>
  <si>
    <t>專案成績</t>
    <phoneticPr fontId="4" type="noConversion"/>
  </si>
  <si>
    <t>平時成績</t>
    <phoneticPr fontId="4" type="noConversion"/>
  </si>
  <si>
    <t>總成績</t>
    <phoneticPr fontId="4" type="noConversion"/>
  </si>
  <si>
    <t>校排</t>
    <phoneticPr fontId="4" type="noConversion"/>
  </si>
  <si>
    <t>次數</t>
    <phoneticPr fontId="4" type="noConversion"/>
  </si>
  <si>
    <t>換算</t>
    <phoneticPr fontId="4" type="noConversion"/>
  </si>
  <si>
    <t>六取一</t>
    <phoneticPr fontId="4" type="noConversion"/>
  </si>
  <si>
    <t>班排</t>
    <phoneticPr fontId="4" type="noConversion"/>
  </si>
  <si>
    <t>絕對參照</t>
    <phoneticPr fontId="4" type="noConversion"/>
  </si>
  <si>
    <t>相對參照</t>
    <phoneticPr fontId="4" type="noConversion"/>
  </si>
  <si>
    <t>參照取高分</t>
    <phoneticPr fontId="4" type="noConversion"/>
  </si>
  <si>
    <t>01</t>
  </si>
  <si>
    <t>朱浩華</t>
  </si>
  <si>
    <t>02</t>
  </si>
  <si>
    <t>朱翊彰</t>
  </si>
  <si>
    <t>03</t>
  </si>
  <si>
    <t>何佳叡</t>
  </si>
  <si>
    <t>04</t>
  </si>
  <si>
    <t>李仁杰</t>
  </si>
  <si>
    <t>05</t>
  </si>
  <si>
    <t>沈奇諺</t>
  </si>
  <si>
    <t>06</t>
  </si>
  <si>
    <t>林嘉呈</t>
  </si>
  <si>
    <t>07</t>
  </si>
  <si>
    <t>08</t>
  </si>
  <si>
    <t>潘祈佑</t>
  </si>
  <si>
    <t>09</t>
  </si>
  <si>
    <t>鄭致華</t>
  </si>
  <si>
    <t>10</t>
  </si>
  <si>
    <t>李柏漢</t>
  </si>
  <si>
    <t>26</t>
  </si>
  <si>
    <t>吳柔樂</t>
  </si>
  <si>
    <t>27</t>
  </si>
  <si>
    <t>杜侑倢</t>
  </si>
  <si>
    <t>28</t>
  </si>
  <si>
    <t>林家如</t>
  </si>
  <si>
    <t>29</t>
  </si>
  <si>
    <t>高嫻恩</t>
  </si>
  <si>
    <t>30</t>
  </si>
  <si>
    <t>陳育心</t>
  </si>
  <si>
    <t>31</t>
  </si>
  <si>
    <t>陳欣悅</t>
  </si>
  <si>
    <t>32</t>
  </si>
  <si>
    <t>曾筠晴</t>
  </si>
  <si>
    <t>33</t>
  </si>
  <si>
    <t>黃馨渝</t>
  </si>
  <si>
    <t>34</t>
  </si>
  <si>
    <t>劉秀亭</t>
  </si>
  <si>
    <t>王崇旭</t>
  </si>
  <si>
    <t>林聖傑</t>
  </si>
  <si>
    <t>高御桓</t>
  </si>
  <si>
    <t>盛章貽</t>
  </si>
  <si>
    <t>許寶鴻</t>
  </si>
  <si>
    <t>陳柏銨</t>
  </si>
  <si>
    <t>游敦翔</t>
  </si>
  <si>
    <t>劉侑鑫</t>
  </si>
  <si>
    <t>劉承俊</t>
  </si>
  <si>
    <t>應昌澈</t>
  </si>
  <si>
    <t>11</t>
  </si>
  <si>
    <t>朱均祐</t>
  </si>
  <si>
    <t>尹孟慈</t>
  </si>
  <si>
    <t>王翊馨</t>
  </si>
  <si>
    <t>朱婕忻</t>
  </si>
  <si>
    <t>吳囷庭</t>
  </si>
  <si>
    <t>沈含諭</t>
  </si>
  <si>
    <t>金慕加</t>
  </si>
  <si>
    <t>倪曉芙</t>
  </si>
  <si>
    <t>曾鉯喬</t>
  </si>
  <si>
    <t>35</t>
  </si>
  <si>
    <t>黃語昕</t>
  </si>
  <si>
    <t>吳銓祐</t>
  </si>
  <si>
    <t>吳澤銓</t>
  </si>
  <si>
    <t>李沛航</t>
  </si>
  <si>
    <t>周曉中</t>
  </si>
  <si>
    <t>林容仕</t>
  </si>
  <si>
    <t>陳宥安</t>
  </si>
  <si>
    <t>劉鈺宏</t>
  </si>
  <si>
    <t>鍾鎮旭</t>
  </si>
  <si>
    <t>顏承暉</t>
  </si>
  <si>
    <t>毛芷綾</t>
  </si>
  <si>
    <t>池孟芸</t>
  </si>
  <si>
    <t>何紫妍</t>
  </si>
  <si>
    <t>洪嘉妤</t>
  </si>
  <si>
    <t>張維晰</t>
  </si>
  <si>
    <t>許築庭</t>
  </si>
  <si>
    <t>郭芷妤</t>
  </si>
  <si>
    <t>駱以芯</t>
  </si>
  <si>
    <t>戴承真</t>
  </si>
  <si>
    <t>王振宇</t>
  </si>
  <si>
    <t>呂樂晴</t>
  </si>
  <si>
    <t>周浥愷</t>
  </si>
  <si>
    <t>施俊豪</t>
  </si>
  <si>
    <t>黃添丁</t>
  </si>
  <si>
    <t>葉勇志</t>
  </si>
  <si>
    <t>顏吉慶</t>
  </si>
  <si>
    <t>蘇嘉澤</t>
  </si>
  <si>
    <t>吳沛儒</t>
  </si>
  <si>
    <t>柯又恩</t>
  </si>
  <si>
    <t>洪芷芸</t>
  </si>
  <si>
    <t>馬安玲</t>
  </si>
  <si>
    <t>黃宇薇</t>
  </si>
  <si>
    <t>廖彤恩</t>
  </si>
  <si>
    <t>廖柔柔</t>
  </si>
  <si>
    <t>鄭佳淇</t>
  </si>
  <si>
    <t>錢品杉</t>
  </si>
  <si>
    <t>王琮廷</t>
  </si>
  <si>
    <t>王柏崴</t>
  </si>
  <si>
    <t>本田浩慶</t>
  </si>
  <si>
    <t>林昱佑</t>
  </si>
  <si>
    <t>高新貴</t>
  </si>
  <si>
    <t>黃士泓</t>
  </si>
  <si>
    <t>楊千毅</t>
  </si>
  <si>
    <t>蔡承洋</t>
  </si>
  <si>
    <t>古妗寧</t>
  </si>
  <si>
    <t>林千惠</t>
  </si>
  <si>
    <t>花瑀雯</t>
  </si>
  <si>
    <t>張芮瑜</t>
  </si>
  <si>
    <t>張家柔</t>
  </si>
  <si>
    <t>陳乙瑄</t>
  </si>
  <si>
    <t>黃子瑄</t>
  </si>
  <si>
    <t>劉湘雲</t>
  </si>
  <si>
    <t>盧宜嬪</t>
  </si>
  <si>
    <t>36</t>
  </si>
  <si>
    <t>安毅</t>
  </si>
  <si>
    <t>李克強</t>
  </si>
  <si>
    <t>徐子翔</t>
  </si>
  <si>
    <t>張淯銨</t>
  </si>
  <si>
    <t>陳威寰</t>
  </si>
  <si>
    <t>陳皓緯</t>
  </si>
  <si>
    <t>黃德倫</t>
  </si>
  <si>
    <t>顏愷佑</t>
  </si>
  <si>
    <t>江俊恩</t>
  </si>
  <si>
    <t>李宛樺</t>
  </si>
  <si>
    <t>林昀蓁</t>
  </si>
  <si>
    <t>林淨慈</t>
  </si>
  <si>
    <t>高巧寧</t>
  </si>
  <si>
    <t>陳幸羚</t>
  </si>
  <si>
    <t>詹家芸</t>
  </si>
  <si>
    <t>蔡昀珊</t>
  </si>
  <si>
    <t>鄧聿芩</t>
  </si>
  <si>
    <t>簡楷庭</t>
  </si>
  <si>
    <t>吳澤鑫</t>
  </si>
  <si>
    <t>易賢庭</t>
  </si>
  <si>
    <t>張斌竣</t>
  </si>
  <si>
    <t>張鈞祐</t>
  </si>
  <si>
    <t>葉子睿</t>
  </si>
  <si>
    <t>蔡益安</t>
  </si>
  <si>
    <t>蔡祥奕</t>
  </si>
  <si>
    <t>吳安絜</t>
  </si>
  <si>
    <t>宋佩怡</t>
  </si>
  <si>
    <t>高子淇</t>
  </si>
  <si>
    <t>陳馨妤</t>
  </si>
  <si>
    <t>黃禹綺</t>
  </si>
  <si>
    <t>楊湘怡</t>
  </si>
  <si>
    <t>劉承恩</t>
  </si>
  <si>
    <t>鄭文琪</t>
  </si>
  <si>
    <t>鄭雅雯</t>
  </si>
  <si>
    <t>羅云彤</t>
  </si>
  <si>
    <t>胡澤翔</t>
  </si>
  <si>
    <t>803</t>
    <phoneticPr fontId="4" type="noConversion"/>
  </si>
  <si>
    <t>804</t>
    <phoneticPr fontId="4" type="noConversion"/>
  </si>
  <si>
    <t>805</t>
    <phoneticPr fontId="4" type="noConversion"/>
  </si>
  <si>
    <t>806</t>
    <phoneticPr fontId="4" type="noConversion"/>
  </si>
  <si>
    <t>807</t>
    <phoneticPr fontId="4" type="noConversion"/>
  </si>
  <si>
    <t>807</t>
    <phoneticPr fontId="1" type="noConversion"/>
  </si>
  <si>
    <t>常規10%</t>
    <phoneticPr fontId="1" type="noConversion"/>
  </si>
  <si>
    <t>英打10%</t>
    <phoneticPr fontId="1" type="noConversion"/>
  </si>
  <si>
    <t>江秉利</t>
  </si>
  <si>
    <t>吳發文</t>
  </si>
  <si>
    <t>林俊宇</t>
  </si>
  <si>
    <t>高聿辰</t>
  </si>
  <si>
    <t>張天齊</t>
  </si>
  <si>
    <t>張博程</t>
  </si>
  <si>
    <t>張皓誠</t>
  </si>
  <si>
    <t>曾冠捷</t>
  </si>
  <si>
    <t>黃世詠</t>
  </si>
  <si>
    <t>劉以樂</t>
  </si>
  <si>
    <t>蔡尚辰</t>
  </si>
  <si>
    <t>吳怡蓉</t>
  </si>
  <si>
    <t>吳若涵</t>
  </si>
  <si>
    <t>杜品璇</t>
  </si>
  <si>
    <t>林妤萍</t>
  </si>
  <si>
    <t>徐楷琳</t>
  </si>
  <si>
    <t>張勻溱</t>
  </si>
  <si>
    <t>郭恩瑜</t>
  </si>
  <si>
    <t>郭鈺淳</t>
  </si>
  <si>
    <t>詹亞璇</t>
  </si>
  <si>
    <t>廖心賢</t>
  </si>
  <si>
    <t>蕭莛真</t>
  </si>
  <si>
    <t>37</t>
  </si>
  <si>
    <t>聶杉</t>
  </si>
  <si>
    <t>J702</t>
  </si>
  <si>
    <t>吳忠凌</t>
  </si>
  <si>
    <t>林均祐</t>
  </si>
  <si>
    <t>林玠寶</t>
  </si>
  <si>
    <t>孫宇濬</t>
  </si>
  <si>
    <t>莊堰勛</t>
  </si>
  <si>
    <t>許麒翔</t>
  </si>
  <si>
    <t>陳尹杰</t>
  </si>
  <si>
    <t>陳俊宇</t>
  </si>
  <si>
    <t>黃毅羽</t>
  </si>
  <si>
    <t>劉博濬</t>
  </si>
  <si>
    <t>12</t>
  </si>
  <si>
    <t>吳婗華</t>
  </si>
  <si>
    <t>林宜諠</t>
  </si>
  <si>
    <t>林宸瑤</t>
  </si>
  <si>
    <t>林容柔</t>
  </si>
  <si>
    <t>林凱晴</t>
  </si>
  <si>
    <t>胡家瑄</t>
  </si>
  <si>
    <t>唐沛琦</t>
  </si>
  <si>
    <t>翁語岑</t>
  </si>
  <si>
    <t>許雅喬</t>
  </si>
  <si>
    <t>陳思妤</t>
  </si>
  <si>
    <t>楊毓婷</t>
  </si>
  <si>
    <t>盧湛月</t>
  </si>
  <si>
    <t>38</t>
  </si>
  <si>
    <t>賴渼茜</t>
  </si>
  <si>
    <t>劉芸榛</t>
  </si>
  <si>
    <t>J703</t>
  </si>
  <si>
    <t>王浩宇</t>
  </si>
  <si>
    <t>李和恩</t>
  </si>
  <si>
    <t>李建毅</t>
  </si>
  <si>
    <t>高敬智</t>
  </si>
  <si>
    <t>高維廷</t>
  </si>
  <si>
    <t>郭江亮</t>
  </si>
  <si>
    <t>陳博綸</t>
  </si>
  <si>
    <t>陳順奕</t>
  </si>
  <si>
    <t>黃昱凱</t>
  </si>
  <si>
    <t>賴以恩</t>
  </si>
  <si>
    <t>J703</t>
    <phoneticPr fontId="4" type="noConversion"/>
  </si>
  <si>
    <t>王亮捷</t>
  </si>
  <si>
    <t>何佳諭</t>
  </si>
  <si>
    <t>余安妮</t>
  </si>
  <si>
    <t>林鈺馨</t>
  </si>
  <si>
    <t>郭以潔</t>
  </si>
  <si>
    <t>郭娉廷</t>
  </si>
  <si>
    <t>陳可芩</t>
  </si>
  <si>
    <t>辜翊娜</t>
  </si>
  <si>
    <t>黃瑜萱</t>
  </si>
  <si>
    <t>鄧詠心</t>
  </si>
  <si>
    <t>盧宛嫺</t>
  </si>
  <si>
    <t>蕭秋芸</t>
  </si>
  <si>
    <t>J704</t>
  </si>
  <si>
    <t>余佳祐</t>
  </si>
  <si>
    <t>余宗祐</t>
  </si>
  <si>
    <t>李克禹</t>
  </si>
  <si>
    <t>施博豪</t>
  </si>
  <si>
    <t>徐銘昌</t>
  </si>
  <si>
    <t>張力文</t>
  </si>
  <si>
    <t>張璿糧</t>
  </si>
  <si>
    <t>陳律翔</t>
  </si>
  <si>
    <t>陳胤成</t>
  </si>
  <si>
    <t>劉晟融</t>
  </si>
  <si>
    <t>沈芮慈</t>
  </si>
  <si>
    <t>林品妍</t>
  </si>
  <si>
    <t>林乾欣</t>
  </si>
  <si>
    <t>林豫亭</t>
  </si>
  <si>
    <t>徐羽姍</t>
  </si>
  <si>
    <t>高宛萍</t>
  </si>
  <si>
    <t>張美涓</t>
  </si>
  <si>
    <t>張家綺</t>
  </si>
  <si>
    <t>劉芯汝</t>
  </si>
  <si>
    <t>劉嘉瑋</t>
  </si>
  <si>
    <t>蘇婉君</t>
  </si>
  <si>
    <t>J705</t>
  </si>
  <si>
    <t>洪子淳</t>
  </si>
  <si>
    <t>紀兆璿</t>
  </si>
  <si>
    <t>高嘉豪</t>
  </si>
  <si>
    <t>陳志強</t>
  </si>
  <si>
    <t>陳品翰</t>
  </si>
  <si>
    <t>陳科語</t>
  </si>
  <si>
    <t>陳楷翔</t>
  </si>
  <si>
    <t>曾柏翔</t>
  </si>
  <si>
    <t>黃宇綸</t>
  </si>
  <si>
    <t>賴牧樂</t>
  </si>
  <si>
    <t>尹湘芸</t>
  </si>
  <si>
    <t>方心慈</t>
  </si>
  <si>
    <t>江艾唯</t>
  </si>
  <si>
    <t>李沁蓉</t>
  </si>
  <si>
    <t>林涵捷</t>
  </si>
  <si>
    <t>胡韻寧</t>
  </si>
  <si>
    <t>高瑞琪</t>
  </si>
  <si>
    <t>郭雅涵</t>
  </si>
  <si>
    <t>陳欣琳</t>
  </si>
  <si>
    <t>陳香錡</t>
  </si>
  <si>
    <t>陳淽渝</t>
  </si>
  <si>
    <t>曾塏晰</t>
  </si>
  <si>
    <t>J706</t>
  </si>
  <si>
    <t>吳儀國</t>
  </si>
  <si>
    <t>洪毓宸</t>
  </si>
  <si>
    <t>奚赫伸</t>
  </si>
  <si>
    <t>徐鈺鐙</t>
  </si>
  <si>
    <t>高宥寧</t>
  </si>
  <si>
    <t>陳尚誼</t>
  </si>
  <si>
    <t>彭彥凱</t>
  </si>
  <si>
    <t>湯承儒</t>
  </si>
  <si>
    <t>賴澤</t>
  </si>
  <si>
    <t>薛允嘉</t>
  </si>
  <si>
    <t>羅永銘</t>
  </si>
  <si>
    <t>王意綾</t>
  </si>
  <si>
    <t>沈篥維</t>
  </si>
  <si>
    <t>林采倩</t>
  </si>
  <si>
    <t>邱雨儂</t>
  </si>
  <si>
    <t>侯安琪</t>
  </si>
  <si>
    <t>高苡寧</t>
  </si>
  <si>
    <t>張嘉紋</t>
  </si>
  <si>
    <t>陳妤婕</t>
  </si>
  <si>
    <t>陳莞怡</t>
  </si>
  <si>
    <t>喬芊寧</t>
  </si>
  <si>
    <t>游舒婷</t>
  </si>
  <si>
    <t>J707</t>
  </si>
  <si>
    <t>李侑融</t>
  </si>
  <si>
    <t>張皓程</t>
  </si>
  <si>
    <t>廖茂傑</t>
  </si>
  <si>
    <t>鄭豊諺</t>
  </si>
  <si>
    <t>鄭玟玟</t>
  </si>
  <si>
    <t>J701</t>
    <phoneticPr fontId="4" type="noConversion"/>
  </si>
  <si>
    <t>說明</t>
    <phoneticPr fontId="4" type="noConversion"/>
  </si>
  <si>
    <t>專案成績【上機考試30% + 流程圖筆試10%】共40%</t>
    <phoneticPr fontId="4" type="noConversion"/>
  </si>
  <si>
    <t>英打 10%</t>
    <phoneticPr fontId="1" type="noConversion"/>
  </si>
  <si>
    <t>常規 10%</t>
    <phoneticPr fontId="1" type="noConversion"/>
  </si>
  <si>
    <t>805</t>
    <phoneticPr fontId="1" type="noConversion"/>
  </si>
  <si>
    <t>洪寧遠</t>
  </si>
  <si>
    <t>39</t>
  </si>
  <si>
    <t>黃振凱</t>
  </si>
  <si>
    <t>陳韋杉</t>
  </si>
  <si>
    <t>鄭佑成</t>
  </si>
  <si>
    <t>蕭映州</t>
  </si>
  <si>
    <t>13</t>
  </si>
  <si>
    <t>黃新蒝</t>
  </si>
  <si>
    <t>高苡珊</t>
  </si>
  <si>
    <t>李宗羲</t>
  </si>
  <si>
    <t>李奕昕</t>
  </si>
  <si>
    <t>梁以薰</t>
  </si>
  <si>
    <t>習作三5%</t>
    <phoneticPr fontId="1" type="noConversion"/>
  </si>
  <si>
    <t>習作二5%</t>
    <phoneticPr fontId="1" type="noConversion"/>
  </si>
  <si>
    <t>習作四5%</t>
    <phoneticPr fontId="1" type="noConversion"/>
  </si>
  <si>
    <t>例4-1</t>
    <phoneticPr fontId="1" type="noConversion"/>
  </si>
  <si>
    <t>小試4-1</t>
    <phoneticPr fontId="1" type="noConversion"/>
  </si>
  <si>
    <t>例4-2</t>
    <phoneticPr fontId="1" type="noConversion"/>
  </si>
  <si>
    <t>小試4-2</t>
    <phoneticPr fontId="1" type="noConversion"/>
  </si>
  <si>
    <t>實作 5%</t>
    <phoneticPr fontId="1" type="noConversion"/>
  </si>
  <si>
    <t>預算</t>
  </si>
  <si>
    <t>排版</t>
  </si>
  <si>
    <t>地理</t>
  </si>
  <si>
    <t>歷史</t>
  </si>
  <si>
    <t>美食</t>
  </si>
  <si>
    <t>心得</t>
  </si>
  <si>
    <t>比較</t>
  </si>
  <si>
    <t>心智圖</t>
    <phoneticPr fontId="1" type="noConversion"/>
  </si>
  <si>
    <t>路程圖</t>
    <phoneticPr fontId="1" type="noConversion"/>
  </si>
  <si>
    <t>簡報</t>
    <phoneticPr fontId="1" type="noConversion"/>
  </si>
  <si>
    <t>陳永豪</t>
  </si>
  <si>
    <t>洪嘉偉</t>
  </si>
  <si>
    <t>梁柏倫</t>
  </si>
  <si>
    <t>葉芸驊</t>
  </si>
  <si>
    <t>龔暉硯</t>
  </si>
  <si>
    <t>潘佑欣</t>
  </si>
  <si>
    <t>劉恆睿</t>
  </si>
  <si>
    <t>葉宇晴</t>
  </si>
  <si>
    <t>賴怡甄</t>
  </si>
  <si>
    <t>周芸萱</t>
  </si>
  <si>
    <t>習-資安 5%</t>
    <phoneticPr fontId="1" type="noConversion"/>
  </si>
  <si>
    <t>習-識讀 5%</t>
    <phoneticPr fontId="1" type="noConversion"/>
  </si>
  <si>
    <t>習-App 5%</t>
    <phoneticPr fontId="1" type="noConversion"/>
  </si>
  <si>
    <t>E-單複利 5%</t>
    <phoneticPr fontId="1" type="noConversion"/>
  </si>
  <si>
    <t>平時成績 60 %</t>
    <phoneticPr fontId="4" type="noConversion"/>
  </si>
  <si>
    <t>E-成績單 10%</t>
    <phoneticPr fontId="1" type="noConversion"/>
  </si>
  <si>
    <t>單複利10%</t>
    <phoneticPr fontId="1" type="noConversion"/>
  </si>
  <si>
    <t>804</t>
    <phoneticPr fontId="1" type="noConversion"/>
  </si>
  <si>
    <t>假</t>
    <phoneticPr fontId="1" type="noConversion"/>
  </si>
  <si>
    <t>缺席</t>
    <phoneticPr fontId="1" type="noConversion"/>
  </si>
  <si>
    <t>沒來</t>
    <phoneticPr fontId="1" type="noConversion"/>
  </si>
  <si>
    <t>805</t>
    <phoneticPr fontId="1" type="noConversion"/>
  </si>
  <si>
    <t>36</t>
    <phoneticPr fontId="1" type="noConversion"/>
  </si>
  <si>
    <t>38</t>
    <phoneticPr fontId="1" type="noConversion"/>
  </si>
  <si>
    <t>39</t>
    <phoneticPr fontId="1" type="noConversion"/>
  </si>
  <si>
    <t>假</t>
    <phoneticPr fontId="1" type="noConversion"/>
  </si>
  <si>
    <t>病假</t>
    <phoneticPr fontId="1" type="noConversion"/>
  </si>
  <si>
    <t>在家自學</t>
    <phoneticPr fontId="1" type="noConversion"/>
  </si>
  <si>
    <t>經常未到校</t>
    <phoneticPr fontId="1" type="noConversion"/>
  </si>
  <si>
    <t>26</t>
    <phoneticPr fontId="1" type="noConversion"/>
  </si>
  <si>
    <t>自學</t>
    <phoneticPr fontId="1" type="noConversion"/>
  </si>
  <si>
    <t>匯率換換  10%</t>
    <phoneticPr fontId="1" type="noConversion"/>
  </si>
  <si>
    <t>英文單字卡 10%</t>
    <phoneticPr fontId="1" type="noConversion"/>
  </si>
  <si>
    <t>隨身資訊站 10%</t>
    <phoneticPr fontId="1" type="noConversion"/>
  </si>
  <si>
    <t>GGB10%</t>
    <phoneticPr fontId="1" type="noConversion"/>
  </si>
  <si>
    <t>桌機、手機</t>
    <phoneticPr fontId="1" type="noConversion"/>
  </si>
  <si>
    <t>平板</t>
    <phoneticPr fontId="1" type="noConversion"/>
  </si>
  <si>
    <t>筆電</t>
    <phoneticPr fontId="1" type="noConversion"/>
  </si>
  <si>
    <t>已轉班</t>
    <phoneticPr fontId="1" type="noConversion"/>
  </si>
  <si>
    <t>淩睿秀</t>
  </si>
  <si>
    <t>范斯涵</t>
  </si>
  <si>
    <t>J701</t>
    <phoneticPr fontId="4" type="noConversion"/>
  </si>
  <si>
    <t>ok</t>
    <phoneticPr fontId="1" type="noConversion"/>
  </si>
  <si>
    <t>勉於及格</t>
    <phoneticPr fontId="1" type="noConversion"/>
  </si>
  <si>
    <t>紙本</t>
    <phoneticPr fontId="1" type="noConversion"/>
  </si>
  <si>
    <t>調到60分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</si>
  <si>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</si>
  <si>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</si>
  <si>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</si>
  <si>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勉於及格</t>
    <phoneticPr fontId="1" type="noConversion"/>
  </si>
  <si>
    <t>ok</t>
    <phoneticPr fontId="1" type="noConversion"/>
  </si>
  <si>
    <t>801</t>
    <phoneticPr fontId="4" type="noConversion"/>
  </si>
  <si>
    <t>802</t>
    <phoneticPr fontId="4" type="noConversion"/>
  </si>
  <si>
    <t>ok-word</t>
    <phoneticPr fontId="1" type="noConversion"/>
  </si>
  <si>
    <t>太多項目未完成</t>
    <phoneticPr fontId="1" type="noConversion"/>
  </si>
  <si>
    <t>未依規定製作</t>
    <phoneticPr fontId="1" type="noConversion"/>
  </si>
  <si>
    <t>j704</t>
    <phoneticPr fontId="1" type="noConversion"/>
  </si>
  <si>
    <t>ok</t>
    <phoneticPr fontId="1" type="noConversion"/>
  </si>
  <si>
    <t>完全沒來</t>
    <phoneticPr fontId="1" type="noConversion"/>
  </si>
  <si>
    <t>已處理</t>
    <phoneticPr fontId="1" type="noConversion"/>
  </si>
  <si>
    <t>結算78.5</t>
    <phoneticPr fontId="1" type="noConversion"/>
  </si>
  <si>
    <t>結算70.0</t>
  </si>
  <si>
    <t>結算80.0</t>
  </si>
  <si>
    <t>結算68.0</t>
  </si>
  <si>
    <t>結算76.5</t>
    <phoneticPr fontId="1" type="noConversion"/>
  </si>
  <si>
    <t>結算92.25</t>
    <phoneticPr fontId="1" type="noConversion"/>
  </si>
  <si>
    <t>結算69.0</t>
    <phoneticPr fontId="1" type="noConversion"/>
  </si>
  <si>
    <t>結算68.5</t>
    <phoneticPr fontId="1" type="noConversion"/>
  </si>
  <si>
    <t>結算86.5</t>
    <phoneticPr fontId="1" type="noConversion"/>
  </si>
  <si>
    <t>結算64.5</t>
    <phoneticPr fontId="1" type="noConversion"/>
  </si>
  <si>
    <t>結算77.0</t>
    <phoneticPr fontId="1" type="noConversion"/>
  </si>
  <si>
    <t>略</t>
    <phoneticPr fontId="1" type="noConversion"/>
  </si>
  <si>
    <t>結算92.5</t>
    <phoneticPr fontId="1" type="noConversion"/>
  </si>
  <si>
    <t xml:space="preserve"> 經常掛機</t>
    <phoneticPr fontId="1" type="noConversion"/>
  </si>
  <si>
    <t>已處理</t>
    <phoneticPr fontId="1" type="noConversion"/>
  </si>
  <si>
    <t>已評分</t>
    <phoneticPr fontId="1" type="noConversion"/>
  </si>
  <si>
    <t>退回</t>
    <phoneticPr fontId="1" type="noConversion"/>
  </si>
  <si>
    <t>調整分到及格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</si>
</sst>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4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0"/>
      <color theme="0"/>
      <name val="新細明體"/>
      <family val="1"/>
      <charset val="136"/>
    </font>
    <font>
      <sz val="9"/>
      <color indexed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rgb="FF0000FF"/>
      <name val="Times New Roman"/>
      <family val="1"/>
    </font>
    <font>
      <sz val="10"/>
      <color indexed="12"/>
      <name val="新細明體"/>
      <family val="1"/>
      <charset val="136"/>
    </font>
    <font>
      <sz val="10"/>
      <name val="Times New Roman"/>
      <family val="1"/>
    </font>
    <font>
      <sz val="10"/>
      <color indexed="10"/>
      <name val="新細明體"/>
      <family val="1"/>
      <charset val="136"/>
    </font>
    <font>
      <sz val="10"/>
      <color rgb="FF0000FF"/>
      <name val="新細明體"/>
      <family val="1"/>
      <charset val="136"/>
    </font>
    <font>
      <sz val="10"/>
      <color rgb="FF99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color rgb="FF002060"/>
      <name val="新細明體"/>
      <family val="1"/>
      <charset val="136"/>
    </font>
    <font>
      <sz val="10"/>
      <color rgb="FFFF00FF"/>
      <name val="標楷體"/>
      <family val="4"/>
      <charset val="136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color indexed="12"/>
      <name val="標楷體"/>
      <family val="4"/>
      <charset val="136"/>
    </font>
    <font>
      <sz val="10"/>
      <color rgb="FFFF0000"/>
      <name val="Times New Roman"/>
      <family val="1"/>
    </font>
    <font>
      <sz val="8"/>
      <color rgb="FF002060"/>
      <name val="新細明體"/>
      <family val="1"/>
      <charset val="136"/>
    </font>
    <font>
      <sz val="8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2"/>
      <charset val="136"/>
      <scheme val="minor"/>
    </font>
    <font>
      <b/>
      <sz val="9"/>
      <color indexed="81"/>
      <name val="細明體"/>
      <family val="3"/>
      <charset val="136"/>
    </font>
    <font>
      <sz val="8"/>
      <color rgb="FFFF0000"/>
      <name val="新細明體"/>
      <family val="1"/>
      <charset val="136"/>
    </font>
    <font>
      <sz val="8"/>
      <color theme="0"/>
      <name val="新細明體"/>
      <family val="1"/>
      <charset val="136"/>
    </font>
    <font>
      <sz val="12"/>
      <color rgb="FF006100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10"/>
      <color theme="0"/>
      <name val="新細明體"/>
      <family val="1"/>
      <charset val="136"/>
      <scheme val="minor"/>
    </font>
    <font>
      <sz val="10"/>
      <color theme="0"/>
      <name val="新細明體"/>
      <family val="2"/>
      <charset val="136"/>
      <scheme val="minor"/>
    </font>
    <font>
      <sz val="10"/>
      <color rgb="FFC00000"/>
      <name val="新細明體"/>
      <family val="1"/>
      <charset val="136"/>
    </font>
    <font>
      <b/>
      <sz val="9"/>
      <color indexed="81"/>
      <name val="Tahoma"/>
      <family val="2"/>
    </font>
    <font>
      <b/>
      <sz val="10"/>
      <color rgb="FF0000FF"/>
      <name val="新細明體"/>
      <family val="1"/>
      <charset val="136"/>
      <scheme val="minor"/>
    </font>
    <font>
      <sz val="10"/>
      <color rgb="FFC00000"/>
      <name val="新細明體"/>
      <family val="2"/>
      <charset val="136"/>
      <scheme val="minor"/>
    </font>
    <font>
      <sz val="10"/>
      <color rgb="FF7030A0"/>
      <name val="新細明體"/>
      <family val="2"/>
      <charset val="136"/>
      <scheme val="minor"/>
    </font>
    <font>
      <sz val="8"/>
      <color rgb="FFFF0000"/>
      <name val="新細明體"/>
      <family val="2"/>
      <charset val="136"/>
      <scheme val="minor"/>
    </font>
    <font>
      <b/>
      <sz val="10"/>
      <color rgb="FF7030A0"/>
      <name val="新細明體"/>
      <family val="1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9" fillId="24" borderId="0" applyNumberFormat="0" applyBorder="0" applyAlignment="0" applyProtection="0">
      <alignment vertical="center"/>
    </xf>
  </cellStyleXfs>
  <cellXfs count="705">
    <xf numFmtId="0" fontId="0" fillId="0" borderId="0" xfId="0">
      <alignment vertical="center"/>
    </xf>
    <xf numFmtId="49" fontId="11" fillId="9" borderId="1" xfId="0" applyNumberFormat="1" applyFont="1" applyFill="1" applyBorder="1" applyAlignment="1">
      <alignment horizontal="center" vertical="center" shrinkToFit="1"/>
    </xf>
    <xf numFmtId="49" fontId="11" fillId="1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7" fillId="3" borderId="9" xfId="0" applyNumberFormat="1" applyFont="1" applyFill="1" applyBorder="1" applyAlignment="1">
      <alignment horizontal="center" vertical="center" shrinkToFit="1"/>
    </xf>
    <xf numFmtId="49" fontId="7" fillId="3" borderId="10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8" fillId="9" borderId="6" xfId="0" applyNumberFormat="1" applyFont="1" applyFill="1" applyBorder="1" applyAlignment="1">
      <alignment horizontal="center"/>
    </xf>
    <xf numFmtId="49" fontId="13" fillId="12" borderId="6" xfId="0" applyNumberFormat="1" applyFont="1" applyFill="1" applyBorder="1" applyAlignment="1">
      <alignment horizontal="center"/>
    </xf>
    <xf numFmtId="49" fontId="5" fillId="13" borderId="6" xfId="0" applyNumberFormat="1" applyFont="1" applyFill="1" applyBorder="1" applyAlignment="1">
      <alignment horizontal="center"/>
    </xf>
    <xf numFmtId="49" fontId="13" fillId="14" borderId="6" xfId="0" applyNumberFormat="1" applyFont="1" applyFill="1" applyBorder="1" applyAlignment="1">
      <alignment horizontal="center"/>
    </xf>
    <xf numFmtId="49" fontId="6" fillId="15" borderId="6" xfId="0" applyNumberFormat="1" applyFont="1" applyFill="1" applyBorder="1" applyAlignment="1">
      <alignment horizontal="center"/>
    </xf>
    <xf numFmtId="49" fontId="14" fillId="16" borderId="6" xfId="0" applyNumberFormat="1" applyFont="1" applyFill="1" applyBorder="1" applyAlignment="1">
      <alignment horizontal="center"/>
    </xf>
    <xf numFmtId="49" fontId="14" fillId="17" borderId="6" xfId="0" applyNumberFormat="1" applyFont="1" applyFill="1" applyBorder="1" applyAlignment="1">
      <alignment horizontal="center"/>
    </xf>
    <xf numFmtId="49" fontId="14" fillId="17" borderId="8" xfId="0" applyNumberFormat="1" applyFont="1" applyFill="1" applyBorder="1" applyAlignment="1">
      <alignment horizontal="center"/>
    </xf>
    <xf numFmtId="49" fontId="11" fillId="9" borderId="9" xfId="0" applyNumberFormat="1" applyFont="1" applyFill="1" applyBorder="1" applyAlignment="1">
      <alignment horizontal="center" vertical="center" shrinkToFit="1"/>
    </xf>
    <xf numFmtId="49" fontId="8" fillId="9" borderId="3" xfId="0" applyNumberFormat="1" applyFont="1" applyFill="1" applyBorder="1" applyAlignment="1">
      <alignment horizont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49" fontId="13" fillId="12" borderId="3" xfId="0" applyNumberFormat="1" applyFont="1" applyFill="1" applyBorder="1" applyAlignment="1">
      <alignment horizontal="center"/>
    </xf>
    <xf numFmtId="49" fontId="13" fillId="12" borderId="8" xfId="0" applyNumberFormat="1" applyFont="1" applyFill="1" applyBorder="1" applyAlignment="1">
      <alignment horizont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49" fontId="5" fillId="13" borderId="8" xfId="0" applyNumberFormat="1" applyFont="1" applyFill="1" applyBorder="1" applyAlignment="1">
      <alignment horizontal="center"/>
    </xf>
    <xf numFmtId="49" fontId="13" fillId="14" borderId="8" xfId="0" applyNumberFormat="1" applyFont="1" applyFill="1" applyBorder="1" applyAlignment="1">
      <alignment horizontal="center"/>
    </xf>
    <xf numFmtId="49" fontId="8" fillId="9" borderId="8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14" fillId="17" borderId="3" xfId="0" applyNumberFormat="1" applyFont="1" applyFill="1" applyBorder="1" applyAlignment="1">
      <alignment horizontal="center"/>
    </xf>
    <xf numFmtId="49" fontId="11" fillId="9" borderId="4" xfId="0" applyNumberFormat="1" applyFont="1" applyFill="1" applyBorder="1" applyAlignment="1">
      <alignment horizontal="center" vertical="center" shrinkToFit="1"/>
    </xf>
    <xf numFmtId="0" fontId="0" fillId="22" borderId="1" xfId="0" applyFill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49" fontId="5" fillId="3" borderId="34" xfId="0" applyNumberFormat="1" applyFont="1" applyFill="1" applyBorder="1" applyAlignment="1">
      <alignment horizontal="center" vertical="center" shrinkToFit="1"/>
    </xf>
    <xf numFmtId="49" fontId="5" fillId="3" borderId="37" xfId="0" applyNumberFormat="1" applyFont="1" applyFill="1" applyBorder="1" applyAlignment="1">
      <alignment horizontal="center" vertical="center" shrinkToFit="1"/>
    </xf>
    <xf numFmtId="49" fontId="7" fillId="3" borderId="34" xfId="0" applyNumberFormat="1" applyFont="1" applyFill="1" applyBorder="1" applyAlignment="1">
      <alignment horizontal="center" vertical="center" shrinkToFit="1"/>
    </xf>
    <xf numFmtId="49" fontId="7" fillId="3" borderId="38" xfId="0" applyNumberFormat="1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24" fillId="11" borderId="29" xfId="0" applyFont="1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/>
    </xf>
    <xf numFmtId="0" fontId="24" fillId="11" borderId="46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49" fontId="10" fillId="11" borderId="29" xfId="0" applyNumberFormat="1" applyFont="1" applyFill="1" applyBorder="1" applyAlignment="1">
      <alignment horizontal="center" vertical="center" shrinkToFit="1"/>
    </xf>
    <xf numFmtId="49" fontId="10" fillId="11" borderId="31" xfId="0" applyNumberFormat="1" applyFont="1" applyFill="1" applyBorder="1" applyAlignment="1">
      <alignment horizontal="center" vertical="center" shrinkToFit="1"/>
    </xf>
    <xf numFmtId="0" fontId="12" fillId="11" borderId="31" xfId="0" applyFont="1" applyFill="1" applyBorder="1" applyAlignment="1">
      <alignment horizontal="center" vertical="center" shrinkToFit="1"/>
    </xf>
    <xf numFmtId="0" fontId="12" fillId="11" borderId="30" xfId="0" applyFont="1" applyFill="1" applyBorder="1" applyAlignment="1">
      <alignment horizontal="center" vertical="center" shrinkToFit="1"/>
    </xf>
    <xf numFmtId="0" fontId="12" fillId="11" borderId="7" xfId="0" applyFont="1" applyFill="1" applyBorder="1" applyAlignment="1">
      <alignment horizontal="center" vertical="center" shrinkToFit="1"/>
    </xf>
    <xf numFmtId="0" fontId="12" fillId="11" borderId="10" xfId="0" applyFont="1" applyFill="1" applyBorder="1" applyAlignment="1">
      <alignment horizontal="center" vertical="center" shrinkToFit="1"/>
    </xf>
    <xf numFmtId="0" fontId="10" fillId="11" borderId="7" xfId="0" applyFont="1" applyFill="1" applyBorder="1" applyAlignment="1">
      <alignment horizontal="center" vertical="center" shrinkToFit="1"/>
    </xf>
    <xf numFmtId="0" fontId="12" fillId="11" borderId="5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6" fillId="15" borderId="19" xfId="0" applyNumberFormat="1" applyFont="1" applyFill="1" applyBorder="1" applyAlignment="1">
      <alignment horizontal="center"/>
    </xf>
    <xf numFmtId="49" fontId="14" fillId="16" borderId="3" xfId="0" applyNumberFormat="1" applyFont="1" applyFill="1" applyBorder="1" applyAlignment="1">
      <alignment horizontal="center"/>
    </xf>
    <xf numFmtId="49" fontId="14" fillId="16" borderId="8" xfId="0" applyNumberFormat="1" applyFont="1" applyFill="1" applyBorder="1" applyAlignment="1">
      <alignment horizontal="center"/>
    </xf>
    <xf numFmtId="22" fontId="4" fillId="2" borderId="42" xfId="0" applyNumberFormat="1" applyFont="1" applyFill="1" applyBorder="1" applyAlignment="1">
      <alignment horizontal="center"/>
    </xf>
    <xf numFmtId="0" fontId="3" fillId="2" borderId="42" xfId="0" applyFont="1" applyFill="1" applyBorder="1" applyAlignment="1"/>
    <xf numFmtId="0" fontId="0" fillId="2" borderId="42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49" fontId="4" fillId="7" borderId="37" xfId="0" applyNumberFormat="1" applyFont="1" applyFill="1" applyBorder="1" applyAlignment="1">
      <alignment horizontal="center" vertical="center" shrinkToFit="1"/>
    </xf>
    <xf numFmtId="49" fontId="4" fillId="7" borderId="34" xfId="0" applyNumberFormat="1" applyFont="1" applyFill="1" applyBorder="1" applyAlignment="1">
      <alignment horizontal="center" vertical="center" shrinkToFit="1"/>
    </xf>
    <xf numFmtId="0" fontId="6" fillId="8" borderId="37" xfId="0" applyFont="1" applyFill="1" applyBorder="1" applyAlignment="1">
      <alignment horizontal="center"/>
    </xf>
    <xf numFmtId="0" fontId="6" fillId="8" borderId="34" xfId="0" applyFont="1" applyFill="1" applyBorder="1" applyAlignment="1">
      <alignment horizontal="center"/>
    </xf>
    <xf numFmtId="0" fontId="6" fillId="8" borderId="38" xfId="0" applyFont="1" applyFill="1" applyBorder="1" applyAlignment="1">
      <alignment horizontal="center"/>
    </xf>
    <xf numFmtId="49" fontId="5" fillId="3" borderId="38" xfId="0" applyNumberFormat="1" applyFont="1" applyFill="1" applyBorder="1" applyAlignment="1">
      <alignment horizontal="center" vertical="center" shrinkToFit="1"/>
    </xf>
    <xf numFmtId="0" fontId="0" fillId="22" borderId="1" xfId="0" applyFill="1" applyBorder="1" applyAlignment="1">
      <alignment horizontal="center" vertical="center"/>
    </xf>
    <xf numFmtId="0" fontId="33" fillId="0" borderId="0" xfId="0" applyFont="1">
      <alignment vertical="center"/>
    </xf>
    <xf numFmtId="49" fontId="5" fillId="13" borderId="3" xfId="0" applyNumberFormat="1" applyFont="1" applyFill="1" applyBorder="1" applyAlignment="1">
      <alignment horizontal="center"/>
    </xf>
    <xf numFmtId="0" fontId="31" fillId="11" borderId="48" xfId="0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2" fontId="24" fillId="11" borderId="1" xfId="0" applyNumberFormat="1" applyFont="1" applyFill="1" applyBorder="1" applyAlignment="1">
      <alignment horizontal="center" vertical="center"/>
    </xf>
    <xf numFmtId="2" fontId="24" fillId="11" borderId="7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>
      <alignment vertical="center"/>
    </xf>
    <xf numFmtId="0" fontId="35" fillId="11" borderId="1" xfId="0" applyFont="1" applyFill="1" applyBorder="1" applyAlignment="1">
      <alignment horizontal="center" vertical="center"/>
    </xf>
    <xf numFmtId="0" fontId="35" fillId="11" borderId="7" xfId="0" applyFont="1" applyFill="1" applyBorder="1" applyAlignment="1">
      <alignment horizontal="center" vertical="center"/>
    </xf>
    <xf numFmtId="0" fontId="6" fillId="25" borderId="7" xfId="0" applyFont="1" applyFill="1" applyBorder="1" applyAlignment="1">
      <alignment horizontal="center" vertical="center" shrinkToFit="1"/>
    </xf>
    <xf numFmtId="0" fontId="24" fillId="11" borderId="9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11" borderId="8" xfId="0" applyFont="1" applyFill="1" applyBorder="1" applyAlignment="1">
      <alignment horizontal="center" vertical="center"/>
    </xf>
    <xf numFmtId="0" fontId="24" fillId="11" borderId="41" xfId="0" applyFont="1" applyFill="1" applyBorder="1" applyAlignment="1">
      <alignment horizontal="center" vertical="center"/>
    </xf>
    <xf numFmtId="0" fontId="24" fillId="11" borderId="13" xfId="0" applyFont="1" applyFill="1" applyBorder="1" applyAlignment="1">
      <alignment horizontal="center" vertical="center"/>
    </xf>
    <xf numFmtId="49" fontId="5" fillId="3" borderId="35" xfId="0" applyNumberFormat="1" applyFont="1" applyFill="1" applyBorder="1" applyAlignment="1">
      <alignment horizontal="center" vertical="center" shrinkToFit="1"/>
    </xf>
    <xf numFmtId="2" fontId="24" fillId="11" borderId="4" xfId="0" applyNumberFormat="1" applyFont="1" applyFill="1" applyBorder="1" applyAlignment="1">
      <alignment horizontal="center" vertical="center"/>
    </xf>
    <xf numFmtId="2" fontId="24" fillId="11" borderId="5" xfId="0" applyNumberFormat="1" applyFont="1" applyFill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2" fontId="24" fillId="11" borderId="9" xfId="0" applyNumberFormat="1" applyFont="1" applyFill="1" applyBorder="1" applyAlignment="1">
      <alignment horizontal="center" vertical="center"/>
    </xf>
    <xf numFmtId="2" fontId="24" fillId="11" borderId="10" xfId="0" applyNumberFormat="1" applyFont="1" applyFill="1" applyBorder="1" applyAlignment="1">
      <alignment horizontal="center" vertical="center"/>
    </xf>
    <xf numFmtId="0" fontId="24" fillId="11" borderId="20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horizontal="center" vertical="center"/>
    </xf>
    <xf numFmtId="0" fontId="24" fillId="11" borderId="45" xfId="0" applyFont="1" applyFill="1" applyBorder="1" applyAlignment="1">
      <alignment horizontal="center" vertical="center"/>
    </xf>
    <xf numFmtId="0" fontId="24" fillId="11" borderId="21" xfId="0" applyFont="1" applyFill="1" applyBorder="1" applyAlignment="1">
      <alignment horizontal="center" vertical="center"/>
    </xf>
    <xf numFmtId="2" fontId="24" fillId="11" borderId="11" xfId="0" applyNumberFormat="1" applyFont="1" applyFill="1" applyBorder="1" applyAlignment="1">
      <alignment horizontal="center" vertical="center"/>
    </xf>
    <xf numFmtId="2" fontId="24" fillId="11" borderId="2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7" fillId="3" borderId="25" xfId="0" applyNumberFormat="1" applyFont="1" applyFill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49" fontId="7" fillId="3" borderId="37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49" fontId="20" fillId="11" borderId="5" xfId="0" applyNumberFormat="1" applyFont="1" applyFill="1" applyBorder="1" applyAlignment="1">
      <alignment horizontal="center" vertical="center" shrinkToFit="1"/>
    </xf>
    <xf numFmtId="49" fontId="20" fillId="11" borderId="7" xfId="0" applyNumberFormat="1" applyFont="1" applyFill="1" applyBorder="1" applyAlignment="1">
      <alignment horizontal="center" vertical="center" shrinkToFit="1"/>
    </xf>
    <xf numFmtId="49" fontId="20" fillId="11" borderId="10" xfId="0" applyNumberFormat="1" applyFont="1" applyFill="1" applyBorder="1" applyAlignment="1">
      <alignment horizontal="center" vertical="center" shrinkToFit="1"/>
    </xf>
    <xf numFmtId="0" fontId="17" fillId="11" borderId="5" xfId="0" applyFont="1" applyFill="1" applyBorder="1" applyAlignment="1">
      <alignment horizontal="center" vertical="center" shrinkToFit="1"/>
    </xf>
    <xf numFmtId="0" fontId="17" fillId="11" borderId="7" xfId="0" applyFont="1" applyFill="1" applyBorder="1" applyAlignment="1">
      <alignment horizontal="center" vertical="center" shrinkToFit="1"/>
    </xf>
    <xf numFmtId="0" fontId="17" fillId="11" borderId="10" xfId="0" applyFont="1" applyFill="1" applyBorder="1" applyAlignment="1">
      <alignment horizontal="center" vertical="center" shrinkToFit="1"/>
    </xf>
    <xf numFmtId="0" fontId="24" fillId="11" borderId="31" xfId="0" applyFont="1" applyFill="1" applyBorder="1">
      <alignment vertical="center"/>
    </xf>
    <xf numFmtId="0" fontId="24" fillId="11" borderId="7" xfId="0" applyFont="1" applyFill="1" applyBorder="1">
      <alignment vertical="center"/>
    </xf>
    <xf numFmtId="0" fontId="24" fillId="11" borderId="10" xfId="0" applyFont="1" applyFill="1" applyBorder="1">
      <alignment vertical="center"/>
    </xf>
    <xf numFmtId="0" fontId="24" fillId="11" borderId="5" xfId="0" applyFont="1" applyFill="1" applyBorder="1">
      <alignment vertical="center"/>
    </xf>
    <xf numFmtId="0" fontId="30" fillId="11" borderId="29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30" fillId="11" borderId="31" xfId="0" applyFont="1" applyFill="1" applyBorder="1" applyAlignment="1">
      <alignment horizontal="center" vertical="center"/>
    </xf>
    <xf numFmtId="0" fontId="24" fillId="11" borderId="40" xfId="0" applyFont="1" applyFill="1" applyBorder="1" applyAlignment="1">
      <alignment horizontal="center" vertical="center"/>
    </xf>
    <xf numFmtId="0" fontId="24" fillId="11" borderId="32" xfId="0" applyFont="1" applyFill="1" applyBorder="1" applyAlignment="1">
      <alignment horizontal="center" vertical="center"/>
    </xf>
    <xf numFmtId="0" fontId="30" fillId="11" borderId="30" xfId="0" applyFont="1" applyFill="1" applyBorder="1" applyAlignment="1">
      <alignment horizontal="center" vertical="center"/>
    </xf>
    <xf numFmtId="0" fontId="30" fillId="11" borderId="47" xfId="0" applyFont="1" applyFill="1" applyBorder="1" applyAlignment="1">
      <alignment horizontal="center" vertical="center"/>
    </xf>
    <xf numFmtId="0" fontId="30" fillId="11" borderId="48" xfId="0" applyFont="1" applyFill="1" applyBorder="1" applyAlignment="1">
      <alignment horizontal="center" vertical="center"/>
    </xf>
    <xf numFmtId="0" fontId="31" fillId="11" borderId="49" xfId="0" applyFont="1" applyFill="1" applyBorder="1" applyAlignment="1">
      <alignment horizontal="center" vertical="center"/>
    </xf>
    <xf numFmtId="0" fontId="31" fillId="11" borderId="47" xfId="0" applyFont="1" applyFill="1" applyBorder="1" applyAlignment="1">
      <alignment horizontal="center" vertical="center"/>
    </xf>
    <xf numFmtId="0" fontId="31" fillId="11" borderId="29" xfId="0" applyFont="1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/>
    </xf>
    <xf numFmtId="0" fontId="31" fillId="11" borderId="30" xfId="0" applyFont="1" applyFill="1" applyBorder="1" applyAlignment="1">
      <alignment horizontal="center" vertical="center"/>
    </xf>
    <xf numFmtId="49" fontId="15" fillId="16" borderId="19" xfId="0" applyNumberFormat="1" applyFont="1" applyFill="1" applyBorder="1" applyAlignment="1">
      <alignment horizontal="center"/>
    </xf>
    <xf numFmtId="0" fontId="12" fillId="11" borderId="29" xfId="0" applyFont="1" applyFill="1" applyBorder="1" applyAlignment="1">
      <alignment horizontal="center" vertical="center" shrinkToFit="1"/>
    </xf>
    <xf numFmtId="2" fontId="24" fillId="11" borderId="21" xfId="0" applyNumberFormat="1" applyFont="1" applyFill="1" applyBorder="1" applyAlignment="1">
      <alignment horizontal="center" vertical="center"/>
    </xf>
    <xf numFmtId="2" fontId="24" fillId="11" borderId="13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4" fillId="19" borderId="4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19" borderId="9" xfId="0" applyFont="1" applyFill="1" applyBorder="1" applyAlignment="1">
      <alignment horizontal="center" vertical="center"/>
    </xf>
    <xf numFmtId="0" fontId="24" fillId="19" borderId="20" xfId="0" applyFont="1" applyFill="1" applyBorder="1" applyAlignment="1">
      <alignment horizontal="center" vertical="center"/>
    </xf>
    <xf numFmtId="0" fontId="35" fillId="19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49" fontId="9" fillId="10" borderId="5" xfId="0" applyNumberFormat="1" applyFont="1" applyFill="1" applyBorder="1" applyAlignment="1">
      <alignment horizontal="center" vertical="center" shrinkToFit="1"/>
    </xf>
    <xf numFmtId="49" fontId="9" fillId="10" borderId="7" xfId="0" applyNumberFormat="1" applyFont="1" applyFill="1" applyBorder="1" applyAlignment="1">
      <alignment horizontal="center" vertical="center" shrinkToFit="1"/>
    </xf>
    <xf numFmtId="49" fontId="9" fillId="10" borderId="21" xfId="0" applyNumberFormat="1" applyFont="1" applyFill="1" applyBorder="1" applyAlignment="1">
      <alignment horizontal="center" vertical="center" shrinkToFit="1"/>
    </xf>
    <xf numFmtId="49" fontId="11" fillId="9" borderId="5" xfId="0" applyNumberFormat="1" applyFont="1" applyFill="1" applyBorder="1" applyAlignment="1">
      <alignment horizontal="center" vertical="center" shrinkToFit="1"/>
    </xf>
    <xf numFmtId="49" fontId="11" fillId="9" borderId="7" xfId="0" applyNumberFormat="1" applyFont="1" applyFill="1" applyBorder="1" applyAlignment="1">
      <alignment horizontal="center" vertical="center" shrinkToFit="1"/>
    </xf>
    <xf numFmtId="49" fontId="11" fillId="9" borderId="10" xfId="0" applyNumberFormat="1" applyFont="1" applyFill="1" applyBorder="1" applyAlignment="1">
      <alignment horizontal="center" vertical="center" shrinkToFit="1"/>
    </xf>
    <xf numFmtId="0" fontId="24" fillId="11" borderId="57" xfId="0" applyFont="1" applyFill="1" applyBorder="1" applyAlignment="1">
      <alignment horizontal="center" vertical="center"/>
    </xf>
    <xf numFmtId="0" fontId="30" fillId="11" borderId="56" xfId="0" applyFont="1" applyFill="1" applyBorder="1" applyAlignment="1">
      <alignment horizontal="center" vertical="center"/>
    </xf>
    <xf numFmtId="0" fontId="24" fillId="11" borderId="38" xfId="0" applyFont="1" applyFill="1" applyBorder="1" applyAlignment="1">
      <alignment horizontal="center" vertical="center"/>
    </xf>
    <xf numFmtId="49" fontId="13" fillId="14" borderId="19" xfId="0" applyNumberFormat="1" applyFont="1" applyFill="1" applyBorder="1" applyAlignment="1">
      <alignment horizontal="center"/>
    </xf>
    <xf numFmtId="49" fontId="13" fillId="14" borderId="37" xfId="0" applyNumberFormat="1" applyFont="1" applyFill="1" applyBorder="1" applyAlignment="1">
      <alignment horizontal="center"/>
    </xf>
    <xf numFmtId="49" fontId="6" fillId="15" borderId="3" xfId="0" applyNumberFormat="1" applyFont="1" applyFill="1" applyBorder="1" applyAlignment="1">
      <alignment horizontal="center"/>
    </xf>
    <xf numFmtId="49" fontId="6" fillId="15" borderId="50" xfId="0" applyNumberFormat="1" applyFont="1" applyFill="1" applyBorder="1" applyAlignment="1">
      <alignment horizontal="center"/>
    </xf>
    <xf numFmtId="49" fontId="6" fillId="15" borderId="35" xfId="0" applyNumberFormat="1" applyFont="1" applyFill="1" applyBorder="1" applyAlignment="1">
      <alignment horizontal="center"/>
    </xf>
    <xf numFmtId="0" fontId="0" fillId="0" borderId="35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36" xfId="0" applyBorder="1" applyAlignment="1">
      <alignment horizontal="center" vertical="center"/>
    </xf>
    <xf numFmtId="49" fontId="3" fillId="2" borderId="58" xfId="0" applyNumberFormat="1" applyFont="1" applyFill="1" applyBorder="1" applyAlignment="1">
      <alignment horizontal="center" vertical="center" shrinkToFit="1"/>
    </xf>
    <xf numFmtId="9" fontId="15" fillId="4" borderId="34" xfId="0" applyNumberFormat="1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38" fillId="4" borderId="34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49" fontId="10" fillId="11" borderId="32" xfId="0" applyNumberFormat="1" applyFont="1" applyFill="1" applyBorder="1" applyAlignment="1">
      <alignment horizontal="center" vertical="center" shrinkToFit="1"/>
    </xf>
    <xf numFmtId="49" fontId="10" fillId="11" borderId="60" xfId="0" applyNumberFormat="1" applyFont="1" applyFill="1" applyBorder="1" applyAlignment="1">
      <alignment horizontal="center" vertical="center" shrinkToFit="1"/>
    </xf>
    <xf numFmtId="0" fontId="12" fillId="11" borderId="60" xfId="0" applyFont="1" applyFill="1" applyBorder="1" applyAlignment="1">
      <alignment horizontal="center" vertical="center" shrinkToFit="1"/>
    </xf>
    <xf numFmtId="49" fontId="10" fillId="11" borderId="62" xfId="0" applyNumberFormat="1" applyFont="1" applyFill="1" applyBorder="1" applyAlignment="1">
      <alignment horizontal="center" vertical="center" shrinkToFit="1"/>
    </xf>
    <xf numFmtId="49" fontId="9" fillId="10" borderId="38" xfId="0" applyNumberFormat="1" applyFont="1" applyFill="1" applyBorder="1" applyAlignment="1">
      <alignment horizontal="center" vertical="center" shrinkToFit="1"/>
    </xf>
    <xf numFmtId="49" fontId="13" fillId="22" borderId="6" xfId="0" applyNumberFormat="1" applyFont="1" applyFill="1" applyBorder="1" applyAlignment="1">
      <alignment horizontal="center"/>
    </xf>
    <xf numFmtId="49" fontId="9" fillId="22" borderId="7" xfId="0" applyNumberFormat="1" applyFont="1" applyFill="1" applyBorder="1" applyAlignment="1">
      <alignment horizontal="center" vertical="center" shrinkToFit="1"/>
    </xf>
    <xf numFmtId="0" fontId="24" fillId="22" borderId="1" xfId="0" applyFont="1" applyFill="1" applyBorder="1" applyAlignment="1">
      <alignment horizontal="center" vertical="center"/>
    </xf>
    <xf numFmtId="0" fontId="24" fillId="22" borderId="7" xfId="0" applyFont="1" applyFill="1" applyBorder="1" applyAlignment="1">
      <alignment horizontal="center" vertical="center"/>
    </xf>
    <xf numFmtId="0" fontId="24" fillId="22" borderId="39" xfId="0" applyFont="1" applyFill="1" applyBorder="1" applyAlignment="1">
      <alignment horizontal="center" vertical="center"/>
    </xf>
    <xf numFmtId="0" fontId="24" fillId="23" borderId="6" xfId="0" applyFont="1" applyFill="1" applyBorder="1" applyAlignment="1">
      <alignment horizontal="center" vertical="center"/>
    </xf>
    <xf numFmtId="0" fontId="24" fillId="23" borderId="1" xfId="0" applyFont="1" applyFill="1" applyBorder="1" applyAlignment="1">
      <alignment horizontal="center" vertical="center"/>
    </xf>
    <xf numFmtId="0" fontId="24" fillId="23" borderId="8" xfId="0" applyFont="1" applyFill="1" applyBorder="1" applyAlignment="1">
      <alignment horizontal="center" vertical="center"/>
    </xf>
    <xf numFmtId="0" fontId="24" fillId="23" borderId="9" xfId="0" applyFont="1" applyFill="1" applyBorder="1" applyAlignment="1">
      <alignment horizontal="center" vertical="center"/>
    </xf>
    <xf numFmtId="0" fontId="24" fillId="27" borderId="4" xfId="0" applyFont="1" applyFill="1" applyBorder="1" applyAlignment="1">
      <alignment horizontal="center" vertical="center"/>
    </xf>
    <xf numFmtId="0" fontId="24" fillId="27" borderId="1" xfId="0" applyFont="1" applyFill="1" applyBorder="1" applyAlignment="1">
      <alignment horizontal="center" vertical="center"/>
    </xf>
    <xf numFmtId="0" fontId="24" fillId="27" borderId="3" xfId="0" applyFont="1" applyFill="1" applyBorder="1" applyAlignment="1">
      <alignment horizontal="center" vertical="center"/>
    </xf>
    <xf numFmtId="0" fontId="24" fillId="27" borderId="6" xfId="0" applyFont="1" applyFill="1" applyBorder="1" applyAlignment="1">
      <alignment horizontal="center" vertical="center"/>
    </xf>
    <xf numFmtId="0" fontId="24" fillId="27" borderId="19" xfId="0" applyFont="1" applyFill="1" applyBorder="1" applyAlignment="1">
      <alignment horizontal="center" vertical="center"/>
    </xf>
    <xf numFmtId="0" fontId="24" fillId="27" borderId="20" xfId="0" applyFont="1" applyFill="1" applyBorder="1" applyAlignment="1">
      <alignment horizontal="center" vertical="center"/>
    </xf>
    <xf numFmtId="0" fontId="12" fillId="11" borderId="32" xfId="0" applyFont="1" applyFill="1" applyBorder="1" applyAlignment="1">
      <alignment horizontal="center" vertical="center" shrinkToFit="1"/>
    </xf>
    <xf numFmtId="0" fontId="12" fillId="11" borderId="61" xfId="0" applyFont="1" applyFill="1" applyBorder="1" applyAlignment="1">
      <alignment horizontal="center" vertical="center" shrinkToFit="1"/>
    </xf>
    <xf numFmtId="0" fontId="24" fillId="27" borderId="8" xfId="0" applyFont="1" applyFill="1" applyBorder="1" applyAlignment="1">
      <alignment horizontal="center" vertical="center"/>
    </xf>
    <xf numFmtId="0" fontId="24" fillId="27" borderId="9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4" fillId="23" borderId="4" xfId="0" applyFont="1" applyFill="1" applyBorder="1" applyAlignment="1">
      <alignment horizontal="center" vertical="center"/>
    </xf>
    <xf numFmtId="0" fontId="24" fillId="28" borderId="15" xfId="0" applyFont="1" applyFill="1" applyBorder="1" applyAlignment="1">
      <alignment horizontal="center" vertical="center"/>
    </xf>
    <xf numFmtId="0" fontId="24" fillId="28" borderId="4" xfId="0" applyFont="1" applyFill="1" applyBorder="1" applyAlignment="1">
      <alignment horizontal="center" vertical="center"/>
    </xf>
    <xf numFmtId="0" fontId="24" fillId="28" borderId="2" xfId="0" applyFont="1" applyFill="1" applyBorder="1" applyAlignment="1">
      <alignment horizontal="center" vertical="center"/>
    </xf>
    <xf numFmtId="0" fontId="24" fillId="28" borderId="1" xfId="0" applyFont="1" applyFill="1" applyBorder="1" applyAlignment="1">
      <alignment horizontal="center" vertical="center"/>
    </xf>
    <xf numFmtId="0" fontId="24" fillId="28" borderId="17" xfId="0" applyFont="1" applyFill="1" applyBorder="1" applyAlignment="1">
      <alignment horizontal="center" vertical="center"/>
    </xf>
    <xf numFmtId="0" fontId="24" fillId="28" borderId="9" xfId="0" applyFont="1" applyFill="1" applyBorder="1" applyAlignment="1">
      <alignment horizontal="center" vertical="center"/>
    </xf>
    <xf numFmtId="0" fontId="24" fillId="28" borderId="14" xfId="0" applyFont="1" applyFill="1" applyBorder="1" applyAlignment="1">
      <alignment horizontal="center" vertical="center"/>
    </xf>
    <xf numFmtId="0" fontId="24" fillId="28" borderId="11" xfId="0" applyFont="1" applyFill="1" applyBorder="1" applyAlignment="1">
      <alignment horizontal="center" vertical="center"/>
    </xf>
    <xf numFmtId="0" fontId="24" fillId="28" borderId="22" xfId="0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center"/>
    </xf>
    <xf numFmtId="0" fontId="37" fillId="29" borderId="31" xfId="0" applyFont="1" applyFill="1" applyBorder="1" applyAlignment="1">
      <alignment horizontal="center" vertical="center"/>
    </xf>
    <xf numFmtId="0" fontId="36" fillId="29" borderId="6" xfId="0" applyFont="1" applyFill="1" applyBorder="1" applyAlignment="1">
      <alignment horizontal="center" vertical="center"/>
    </xf>
    <xf numFmtId="0" fontId="36" fillId="29" borderId="1" xfId="0" applyFont="1" applyFill="1" applyBorder="1" applyAlignment="1">
      <alignment horizontal="center" vertical="center"/>
    </xf>
    <xf numFmtId="0" fontId="36" fillId="29" borderId="7" xfId="0" applyFont="1" applyFill="1" applyBorder="1" applyAlignment="1">
      <alignment horizontal="center" vertical="center"/>
    </xf>
    <xf numFmtId="0" fontId="36" fillId="29" borderId="2" xfId="0" applyFont="1" applyFill="1" applyBorder="1" applyAlignment="1">
      <alignment horizontal="center" vertical="center"/>
    </xf>
    <xf numFmtId="0" fontId="25" fillId="27" borderId="1" xfId="0" applyFont="1" applyFill="1" applyBorder="1" applyAlignment="1">
      <alignment horizontal="center" vertical="center"/>
    </xf>
    <xf numFmtId="0" fontId="24" fillId="23" borderId="19" xfId="0" applyFont="1" applyFill="1" applyBorder="1" applyAlignment="1">
      <alignment horizontal="center" vertical="center"/>
    </xf>
    <xf numFmtId="0" fontId="24" fillId="23" borderId="20" xfId="0" applyFont="1" applyFill="1" applyBorder="1" applyAlignment="1">
      <alignment horizontal="center" vertical="center"/>
    </xf>
    <xf numFmtId="0" fontId="25" fillId="11" borderId="20" xfId="0" applyFont="1" applyFill="1" applyBorder="1" applyAlignment="1">
      <alignment horizontal="center" vertical="center"/>
    </xf>
    <xf numFmtId="0" fontId="24" fillId="23" borderId="12" xfId="0" applyFont="1" applyFill="1" applyBorder="1" applyAlignment="1">
      <alignment horizontal="center" vertical="center"/>
    </xf>
    <xf numFmtId="0" fontId="24" fillId="23" borderId="11" xfId="0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center" vertical="center"/>
    </xf>
    <xf numFmtId="0" fontId="24" fillId="23" borderId="3" xfId="0" applyFont="1" applyFill="1" applyBorder="1" applyAlignment="1">
      <alignment horizontal="center" vertical="center"/>
    </xf>
    <xf numFmtId="0" fontId="25" fillId="27" borderId="9" xfId="0" applyFont="1" applyFill="1" applyBorder="1" applyAlignment="1">
      <alignment horizontal="center" vertical="center"/>
    </xf>
    <xf numFmtId="0" fontId="24" fillId="11" borderId="45" xfId="0" applyFont="1" applyFill="1" applyBorder="1">
      <alignment vertical="center"/>
    </xf>
    <xf numFmtId="0" fontId="24" fillId="11" borderId="21" xfId="0" applyFont="1" applyFill="1" applyBorder="1">
      <alignment vertical="center"/>
    </xf>
    <xf numFmtId="0" fontId="25" fillId="27" borderId="20" xfId="0" applyFont="1" applyFill="1" applyBorder="1" applyAlignment="1">
      <alignment horizontal="center" vertical="center"/>
    </xf>
    <xf numFmtId="0" fontId="25" fillId="27" borderId="4" xfId="0" applyFont="1" applyFill="1" applyBorder="1" applyAlignment="1">
      <alignment horizontal="center" vertical="center"/>
    </xf>
    <xf numFmtId="49" fontId="20" fillId="30" borderId="7" xfId="0" applyNumberFormat="1" applyFont="1" applyFill="1" applyBorder="1" applyAlignment="1">
      <alignment horizontal="center" vertical="center" shrinkToFit="1"/>
    </xf>
    <xf numFmtId="0" fontId="24" fillId="30" borderId="6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25" fillId="30" borderId="1" xfId="0" applyFont="1" applyFill="1" applyBorder="1" applyAlignment="1">
      <alignment horizontal="center" vertical="center"/>
    </xf>
    <xf numFmtId="0" fontId="24" fillId="30" borderId="7" xfId="0" applyFont="1" applyFill="1" applyBorder="1" applyAlignment="1">
      <alignment horizontal="center" vertical="center"/>
    </xf>
    <xf numFmtId="0" fontId="37" fillId="30" borderId="31" xfId="0" applyFont="1" applyFill="1" applyBorder="1" applyAlignment="1">
      <alignment horizontal="center" vertical="center"/>
    </xf>
    <xf numFmtId="49" fontId="20" fillId="11" borderId="21" xfId="0" applyNumberFormat="1" applyFont="1" applyFill="1" applyBorder="1" applyAlignment="1">
      <alignment horizontal="center" vertical="center" shrinkToFit="1"/>
    </xf>
    <xf numFmtId="0" fontId="0" fillId="31" borderId="6" xfId="0" applyFont="1" applyFill="1" applyBorder="1" applyAlignment="1">
      <alignment horizontal="center" vertical="center"/>
    </xf>
    <xf numFmtId="0" fontId="0" fillId="31" borderId="1" xfId="0" applyFont="1" applyFill="1" applyBorder="1" applyAlignment="1">
      <alignment horizontal="center" vertical="center"/>
    </xf>
    <xf numFmtId="0" fontId="0" fillId="31" borderId="8" xfId="0" applyFont="1" applyFill="1" applyBorder="1" applyAlignment="1">
      <alignment horizontal="center" vertical="center"/>
    </xf>
    <xf numFmtId="0" fontId="0" fillId="31" borderId="9" xfId="0" applyFont="1" applyFill="1" applyBorder="1" applyAlignment="1">
      <alignment horizontal="center" vertical="center"/>
    </xf>
    <xf numFmtId="0" fontId="0" fillId="31" borderId="3" xfId="0" applyFont="1" applyFill="1" applyBorder="1" applyAlignment="1">
      <alignment horizontal="center" vertical="center"/>
    </xf>
    <xf numFmtId="0" fontId="0" fillId="31" borderId="4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/>
    </xf>
    <xf numFmtId="49" fontId="10" fillId="11" borderId="39" xfId="0" applyNumberFormat="1" applyFont="1" applyFill="1" applyBorder="1" applyAlignment="1">
      <alignment horizontal="center" vertical="center" shrinkToFit="1"/>
    </xf>
    <xf numFmtId="49" fontId="4" fillId="7" borderId="38" xfId="0" applyNumberFormat="1" applyFont="1" applyFill="1" applyBorder="1" applyAlignment="1">
      <alignment horizontal="center" vertical="center" shrinkToFit="1"/>
    </xf>
    <xf numFmtId="49" fontId="11" fillId="10" borderId="4" xfId="0" applyNumberFormat="1" applyFont="1" applyFill="1" applyBorder="1" applyAlignment="1">
      <alignment horizontal="center" vertical="center" shrinkToFit="1"/>
    </xf>
    <xf numFmtId="0" fontId="10" fillId="11" borderId="5" xfId="0" applyFont="1" applyFill="1" applyBorder="1" applyAlignment="1">
      <alignment horizontal="center" vertical="center" shrinkToFit="1"/>
    </xf>
    <xf numFmtId="0" fontId="0" fillId="31" borderId="5" xfId="0" applyFont="1" applyFill="1" applyBorder="1" applyAlignment="1">
      <alignment horizontal="center" vertical="center"/>
    </xf>
    <xf numFmtId="0" fontId="0" fillId="31" borderId="7" xfId="0" applyFont="1" applyFill="1" applyBorder="1" applyAlignment="1">
      <alignment horizontal="center" vertical="center"/>
    </xf>
    <xf numFmtId="0" fontId="0" fillId="31" borderId="10" xfId="0" applyFont="1" applyFill="1" applyBorder="1" applyAlignment="1">
      <alignment horizontal="center" vertical="center"/>
    </xf>
    <xf numFmtId="0" fontId="24" fillId="27" borderId="15" xfId="0" applyFont="1" applyFill="1" applyBorder="1" applyAlignment="1">
      <alignment horizontal="center" vertical="center"/>
    </xf>
    <xf numFmtId="0" fontId="24" fillId="27" borderId="2" xfId="0" applyFont="1" applyFill="1" applyBorder="1" applyAlignment="1">
      <alignment horizontal="center" vertical="center"/>
    </xf>
    <xf numFmtId="0" fontId="24" fillId="27" borderId="17" xfId="0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36" fillId="25" borderId="1" xfId="0" applyFont="1" applyFill="1" applyBorder="1" applyAlignment="1">
      <alignment horizontal="center" vertical="center"/>
    </xf>
    <xf numFmtId="49" fontId="9" fillId="10" borderId="6" xfId="0" applyNumberFormat="1" applyFont="1" applyFill="1" applyBorder="1" applyAlignment="1">
      <alignment horizontal="center" vertical="center" shrinkToFit="1"/>
    </xf>
    <xf numFmtId="0" fontId="25" fillId="11" borderId="11" xfId="0" applyFont="1" applyFill="1" applyBorder="1" applyAlignment="1">
      <alignment horizontal="center" vertical="center"/>
    </xf>
    <xf numFmtId="49" fontId="23" fillId="2" borderId="37" xfId="0" applyNumberFormat="1" applyFont="1" applyFill="1" applyBorder="1" applyAlignment="1">
      <alignment horizontal="center" vertical="center" shrinkToFit="1"/>
    </xf>
    <xf numFmtId="0" fontId="22" fillId="4" borderId="34" xfId="0" applyFont="1" applyFill="1" applyBorder="1" applyAlignment="1">
      <alignment horizontal="center" vertical="center"/>
    </xf>
    <xf numFmtId="176" fontId="22" fillId="4" borderId="34" xfId="0" applyNumberFormat="1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49" fontId="23" fillId="7" borderId="34" xfId="0" applyNumberFormat="1" applyFont="1" applyFill="1" applyBorder="1" applyAlignment="1">
      <alignment horizontal="center" vertical="center" shrinkToFit="1"/>
    </xf>
    <xf numFmtId="0" fontId="28" fillId="8" borderId="34" xfId="0" applyFont="1" applyFill="1" applyBorder="1" applyAlignment="1">
      <alignment horizontal="center" vertical="center"/>
    </xf>
    <xf numFmtId="0" fontId="28" fillId="8" borderId="38" xfId="0" applyFont="1" applyFill="1" applyBorder="1" applyAlignment="1">
      <alignment horizontal="center" vertical="center"/>
    </xf>
    <xf numFmtId="0" fontId="3" fillId="2" borderId="34" xfId="0" applyFont="1" applyFill="1" applyBorder="1" applyAlignment="1"/>
    <xf numFmtId="0" fontId="4" fillId="2" borderId="34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24" fillId="14" borderId="11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/>
    </xf>
    <xf numFmtId="0" fontId="24" fillId="11" borderId="24" xfId="0" applyFont="1" applyFill="1" applyBorder="1" applyAlignment="1">
      <alignment horizontal="center" vertical="center"/>
    </xf>
    <xf numFmtId="0" fontId="24" fillId="11" borderId="27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4" fillId="11" borderId="26" xfId="0" applyFont="1" applyFill="1" applyBorder="1" applyAlignment="1">
      <alignment horizontal="center" vertical="center"/>
    </xf>
    <xf numFmtId="0" fontId="24" fillId="11" borderId="2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28" fillId="8" borderId="37" xfId="0" applyFont="1" applyFill="1" applyBorder="1" applyAlignment="1">
      <alignment horizontal="center" vertical="center"/>
    </xf>
    <xf numFmtId="2" fontId="24" fillId="11" borderId="3" xfId="0" applyNumberFormat="1" applyFont="1" applyFill="1" applyBorder="1" applyAlignment="1">
      <alignment horizontal="center" vertical="center"/>
    </xf>
    <xf numFmtId="2" fontId="24" fillId="11" borderId="6" xfId="0" applyNumberFormat="1" applyFont="1" applyFill="1" applyBorder="1" applyAlignment="1">
      <alignment horizontal="center" vertical="center"/>
    </xf>
    <xf numFmtId="2" fontId="24" fillId="11" borderId="8" xfId="0" applyNumberFormat="1" applyFont="1" applyFill="1" applyBorder="1" applyAlignment="1">
      <alignment horizontal="center" vertical="center"/>
    </xf>
    <xf numFmtId="2" fontId="24" fillId="11" borderId="12" xfId="0" applyNumberFormat="1" applyFont="1" applyFill="1" applyBorder="1" applyAlignment="1">
      <alignment horizontal="center" vertical="center"/>
    </xf>
    <xf numFmtId="2" fontId="24" fillId="11" borderId="19" xfId="0" applyNumberFormat="1" applyFont="1" applyFill="1" applyBorder="1" applyAlignment="1">
      <alignment horizontal="center" vertical="center"/>
    </xf>
    <xf numFmtId="49" fontId="23" fillId="7" borderId="64" xfId="0" applyNumberFormat="1" applyFont="1" applyFill="1" applyBorder="1" applyAlignment="1">
      <alignment horizontal="center" vertical="center" shrinkToFit="1"/>
    </xf>
    <xf numFmtId="0" fontId="24" fillId="28" borderId="24" xfId="0" applyFont="1" applyFill="1" applyBorder="1" applyAlignment="1">
      <alignment horizontal="center" vertical="center"/>
    </xf>
    <xf numFmtId="0" fontId="24" fillId="28" borderId="27" xfId="0" applyFont="1" applyFill="1" applyBorder="1" applyAlignment="1">
      <alignment horizontal="center" vertical="center"/>
    </xf>
    <xf numFmtId="0" fontId="24" fillId="28" borderId="25" xfId="0" applyFont="1" applyFill="1" applyBorder="1" applyAlignment="1">
      <alignment horizontal="center" vertical="center"/>
    </xf>
    <xf numFmtId="0" fontId="24" fillId="28" borderId="26" xfId="0" applyFont="1" applyFill="1" applyBorder="1" applyAlignment="1">
      <alignment horizontal="center" vertical="center"/>
    </xf>
    <xf numFmtId="0" fontId="24" fillId="28" borderId="28" xfId="0" applyFont="1" applyFill="1" applyBorder="1" applyAlignment="1">
      <alignment horizontal="center" vertical="center"/>
    </xf>
    <xf numFmtId="0" fontId="36" fillId="29" borderId="27" xfId="0" applyFont="1" applyFill="1" applyBorder="1" applyAlignment="1">
      <alignment horizontal="center" vertical="center"/>
    </xf>
    <xf numFmtId="0" fontId="28" fillId="6" borderId="58" xfId="0" applyFont="1" applyFill="1" applyBorder="1" applyAlignment="1">
      <alignment horizontal="center" vertical="center"/>
    </xf>
    <xf numFmtId="0" fontId="36" fillId="25" borderId="31" xfId="0" applyFont="1" applyFill="1" applyBorder="1" applyAlignment="1">
      <alignment horizontal="center" vertical="center"/>
    </xf>
    <xf numFmtId="0" fontId="24" fillId="30" borderId="27" xfId="0" applyFont="1" applyFill="1" applyBorder="1" applyAlignment="1">
      <alignment horizontal="center" vertical="center"/>
    </xf>
    <xf numFmtId="49" fontId="23" fillId="7" borderId="63" xfId="0" applyNumberFormat="1" applyFont="1" applyFill="1" applyBorder="1" applyAlignment="1">
      <alignment horizontal="center" vertical="center" shrinkToFit="1"/>
    </xf>
    <xf numFmtId="0" fontId="36" fillId="25" borderId="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36" fillId="25" borderId="6" xfId="0" applyFont="1" applyFill="1" applyBorder="1" applyAlignment="1">
      <alignment horizontal="center" vertical="center"/>
    </xf>
    <xf numFmtId="0" fontId="36" fillId="25" borderId="7" xfId="0" applyFont="1" applyFill="1" applyBorder="1">
      <alignment vertical="center"/>
    </xf>
    <xf numFmtId="0" fontId="27" fillId="4" borderId="63" xfId="0" applyFont="1" applyFill="1" applyBorder="1" applyAlignment="1">
      <alignment horizontal="center" vertical="center"/>
    </xf>
    <xf numFmtId="0" fontId="24" fillId="23" borderId="15" xfId="0" applyFont="1" applyFill="1" applyBorder="1" applyAlignment="1">
      <alignment horizontal="center" vertical="center"/>
    </xf>
    <xf numFmtId="0" fontId="24" fillId="23" borderId="2" xfId="0" applyFont="1" applyFill="1" applyBorder="1" applyAlignment="1">
      <alignment horizontal="center" vertical="center"/>
    </xf>
    <xf numFmtId="0" fontId="24" fillId="23" borderId="17" xfId="0" applyFont="1" applyFill="1" applyBorder="1" applyAlignment="1">
      <alignment horizontal="center" vertical="center"/>
    </xf>
    <xf numFmtId="0" fontId="24" fillId="23" borderId="14" xfId="0" applyFont="1" applyFill="1" applyBorder="1" applyAlignment="1">
      <alignment horizontal="center" vertical="center"/>
    </xf>
    <xf numFmtId="0" fontId="24" fillId="23" borderId="22" xfId="0" applyFont="1" applyFill="1" applyBorder="1" applyAlignment="1">
      <alignment horizontal="center" vertical="center"/>
    </xf>
    <xf numFmtId="0" fontId="24" fillId="30" borderId="2" xfId="0" applyFont="1" applyFill="1" applyBorder="1" applyAlignment="1">
      <alignment horizontal="center" vertical="center"/>
    </xf>
    <xf numFmtId="22" fontId="4" fillId="2" borderId="58" xfId="0" applyNumberFormat="1" applyFont="1" applyFill="1" applyBorder="1" applyAlignment="1">
      <alignment horizontal="center"/>
    </xf>
    <xf numFmtId="49" fontId="23" fillId="2" borderId="58" xfId="0" applyNumberFormat="1" applyFont="1" applyFill="1" applyBorder="1" applyAlignment="1">
      <alignment horizontal="center" vertical="center" shrinkToFit="1"/>
    </xf>
    <xf numFmtId="0" fontId="37" fillId="25" borderId="31" xfId="0" applyFont="1" applyFill="1" applyBorder="1" applyAlignment="1">
      <alignment horizontal="center" vertical="center"/>
    </xf>
    <xf numFmtId="49" fontId="2" fillId="2" borderId="59" xfId="0" applyNumberFormat="1" applyFont="1" applyFill="1" applyBorder="1" applyAlignment="1">
      <alignment horizontal="center" vertical="center" shrinkToFit="1"/>
    </xf>
    <xf numFmtId="49" fontId="23" fillId="2" borderId="59" xfId="0" applyNumberFormat="1" applyFont="1" applyFill="1" applyBorder="1" applyAlignment="1">
      <alignment horizontal="center" vertical="center" shrinkToFit="1"/>
    </xf>
    <xf numFmtId="49" fontId="8" fillId="9" borderId="48" xfId="0" applyNumberFormat="1" applyFont="1" applyFill="1" applyBorder="1" applyAlignment="1">
      <alignment horizontal="center"/>
    </xf>
    <xf numFmtId="49" fontId="8" fillId="9" borderId="49" xfId="0" applyNumberFormat="1" applyFont="1" applyFill="1" applyBorder="1" applyAlignment="1">
      <alignment horizontal="center"/>
    </xf>
    <xf numFmtId="49" fontId="18" fillId="9" borderId="47" xfId="0" applyNumberFormat="1" applyFont="1" applyFill="1" applyBorder="1" applyAlignment="1">
      <alignment horizontal="center"/>
    </xf>
    <xf numFmtId="49" fontId="18" fillId="9" borderId="48" xfId="0" applyNumberFormat="1" applyFont="1" applyFill="1" applyBorder="1" applyAlignment="1">
      <alignment horizontal="center"/>
    </xf>
    <xf numFmtId="49" fontId="18" fillId="9" borderId="49" xfId="0" applyNumberFormat="1" applyFont="1" applyFill="1" applyBorder="1" applyAlignment="1">
      <alignment horizontal="center"/>
    </xf>
    <xf numFmtId="0" fontId="11" fillId="18" borderId="48" xfId="0" applyFont="1" applyFill="1" applyBorder="1" applyAlignment="1">
      <alignment horizontal="center" vertical="center" shrinkToFit="1"/>
    </xf>
    <xf numFmtId="0" fontId="11" fillId="18" borderId="55" xfId="0" applyFont="1" applyFill="1" applyBorder="1" applyAlignment="1">
      <alignment horizontal="center" vertical="center" shrinkToFit="1"/>
    </xf>
    <xf numFmtId="0" fontId="11" fillId="18" borderId="47" xfId="0" applyFont="1" applyFill="1" applyBorder="1" applyAlignment="1">
      <alignment horizontal="center" vertical="center" shrinkToFit="1"/>
    </xf>
    <xf numFmtId="0" fontId="11" fillId="18" borderId="49" xfId="0" applyFont="1" applyFill="1" applyBorder="1" applyAlignment="1">
      <alignment horizontal="center" vertical="center" shrinkToFit="1"/>
    </xf>
    <xf numFmtId="0" fontId="11" fillId="14" borderId="56" xfId="0" applyFont="1" applyFill="1" applyBorder="1" applyAlignment="1">
      <alignment horizontal="center" vertical="center" shrinkToFit="1"/>
    </xf>
    <xf numFmtId="0" fontId="11" fillId="14" borderId="48" xfId="0" applyFont="1" applyFill="1" applyBorder="1" applyAlignment="1">
      <alignment horizontal="center" vertical="center" shrinkToFit="1"/>
    </xf>
    <xf numFmtId="0" fontId="11" fillId="14" borderId="55" xfId="0" applyFont="1" applyFill="1" applyBorder="1" applyAlignment="1">
      <alignment horizontal="center" vertical="center" shrinkToFit="1"/>
    </xf>
    <xf numFmtId="0" fontId="11" fillId="14" borderId="47" xfId="0" applyFont="1" applyFill="1" applyBorder="1" applyAlignment="1">
      <alignment horizontal="center" vertical="center" shrinkToFit="1"/>
    </xf>
    <xf numFmtId="0" fontId="11" fillId="14" borderId="49" xfId="0" applyFont="1" applyFill="1" applyBorder="1" applyAlignment="1">
      <alignment horizontal="center" vertical="center" shrinkToFit="1"/>
    </xf>
    <xf numFmtId="0" fontId="11" fillId="4" borderId="47" xfId="0" applyFont="1" applyFill="1" applyBorder="1" applyAlignment="1">
      <alignment horizontal="center" vertical="center" shrinkToFit="1"/>
    </xf>
    <xf numFmtId="0" fontId="11" fillId="4" borderId="48" xfId="0" applyFont="1" applyFill="1" applyBorder="1" applyAlignment="1">
      <alignment horizontal="center" vertical="center" shrinkToFit="1"/>
    </xf>
    <xf numFmtId="0" fontId="11" fillId="4" borderId="49" xfId="0" applyFont="1" applyFill="1" applyBorder="1" applyAlignment="1">
      <alignment horizontal="center" vertical="center" shrinkToFit="1"/>
    </xf>
    <xf numFmtId="0" fontId="11" fillId="19" borderId="47" xfId="0" applyFont="1" applyFill="1" applyBorder="1" applyAlignment="1">
      <alignment horizontal="center" vertical="center" shrinkToFit="1"/>
    </xf>
    <xf numFmtId="0" fontId="11" fillId="19" borderId="48" xfId="0" applyFont="1" applyFill="1" applyBorder="1" applyAlignment="1">
      <alignment horizontal="center" vertical="center" shrinkToFit="1"/>
    </xf>
    <xf numFmtId="0" fontId="11" fillId="20" borderId="47" xfId="0" applyFont="1" applyFill="1" applyBorder="1" applyAlignment="1">
      <alignment horizontal="center" vertical="center" shrinkToFit="1"/>
    </xf>
    <xf numFmtId="0" fontId="11" fillId="20" borderId="48" xfId="0" applyFont="1" applyFill="1" applyBorder="1" applyAlignment="1">
      <alignment horizontal="center" vertical="center" shrinkToFit="1"/>
    </xf>
    <xf numFmtId="0" fontId="11" fillId="20" borderId="49" xfId="0" applyFont="1" applyFill="1" applyBorder="1" applyAlignment="1">
      <alignment horizontal="center" vertical="center" shrinkToFit="1"/>
    </xf>
    <xf numFmtId="0" fontId="19" fillId="21" borderId="47" xfId="0" applyFont="1" applyFill="1" applyBorder="1" applyAlignment="1">
      <alignment horizontal="center" vertical="center" shrinkToFit="1"/>
    </xf>
    <xf numFmtId="0" fontId="19" fillId="30" borderId="48" xfId="0" applyFont="1" applyFill="1" applyBorder="1" applyAlignment="1">
      <alignment horizontal="center" vertical="center" shrinkToFit="1"/>
    </xf>
    <xf numFmtId="0" fontId="19" fillId="21" borderId="48" xfId="0" applyFont="1" applyFill="1" applyBorder="1" applyAlignment="1">
      <alignment horizontal="center" vertical="center" shrinkToFit="1"/>
    </xf>
    <xf numFmtId="0" fontId="19" fillId="21" borderId="49" xfId="0" applyFont="1" applyFill="1" applyBorder="1" applyAlignment="1">
      <alignment horizontal="center" vertical="center" shrinkToFit="1"/>
    </xf>
    <xf numFmtId="49" fontId="23" fillId="2" borderId="38" xfId="0" applyNumberFormat="1" applyFont="1" applyFill="1" applyBorder="1" applyAlignment="1">
      <alignment horizontal="center" vertical="center" shrinkToFit="1"/>
    </xf>
    <xf numFmtId="49" fontId="9" fillId="10" borderId="3" xfId="0" applyNumberFormat="1" applyFont="1" applyFill="1" applyBorder="1" applyAlignment="1">
      <alignment horizontal="center" vertical="center" shrinkToFit="1"/>
    </xf>
    <xf numFmtId="49" fontId="9" fillId="10" borderId="8" xfId="0" applyNumberFormat="1" applyFont="1" applyFill="1" applyBorder="1" applyAlignment="1">
      <alignment horizontal="center" vertical="center" shrinkToFit="1"/>
    </xf>
    <xf numFmtId="0" fontId="21" fillId="16" borderId="3" xfId="0" applyFont="1" applyFill="1" applyBorder="1" applyAlignment="1">
      <alignment horizontal="center" vertical="center" shrinkToFit="1"/>
    </xf>
    <xf numFmtId="0" fontId="21" fillId="16" borderId="6" xfId="0" applyFont="1" applyFill="1" applyBorder="1" applyAlignment="1">
      <alignment horizontal="center" vertical="center" shrinkToFit="1"/>
    </xf>
    <xf numFmtId="0" fontId="21" fillId="16" borderId="8" xfId="0" applyFont="1" applyFill="1" applyBorder="1" applyAlignment="1">
      <alignment horizontal="center" vertical="center" shrinkToFit="1"/>
    </xf>
    <xf numFmtId="49" fontId="9" fillId="10" borderId="12" xfId="0" applyNumberFormat="1" applyFont="1" applyFill="1" applyBorder="1" applyAlignment="1">
      <alignment horizontal="center" vertical="center" shrinkToFit="1"/>
    </xf>
    <xf numFmtId="49" fontId="20" fillId="11" borderId="13" xfId="0" applyNumberFormat="1" applyFont="1" applyFill="1" applyBorder="1" applyAlignment="1">
      <alignment horizontal="center" vertical="center" shrinkToFit="1"/>
    </xf>
    <xf numFmtId="49" fontId="9" fillId="10" borderId="19" xfId="0" applyNumberFormat="1" applyFont="1" applyFill="1" applyBorder="1" applyAlignment="1">
      <alignment horizontal="center" vertical="center" shrinkToFit="1"/>
    </xf>
    <xf numFmtId="49" fontId="9" fillId="30" borderId="6" xfId="0" applyNumberFormat="1" applyFont="1" applyFill="1" applyBorder="1" applyAlignment="1">
      <alignment horizontal="center" vertical="center" shrinkToFit="1"/>
    </xf>
    <xf numFmtId="0" fontId="15" fillId="4" borderId="37" xfId="0" applyFont="1" applyFill="1" applyBorder="1" applyAlignment="1">
      <alignment horizontal="center"/>
    </xf>
    <xf numFmtId="49" fontId="13" fillId="14" borderId="3" xfId="0" applyNumberFormat="1" applyFont="1" applyFill="1" applyBorder="1" applyAlignment="1">
      <alignment horizontal="center"/>
    </xf>
    <xf numFmtId="49" fontId="11" fillId="9" borderId="42" xfId="0" applyNumberFormat="1" applyFont="1" applyFill="1" applyBorder="1" applyAlignment="1">
      <alignment horizontal="center" vertical="center" shrinkToFit="1"/>
    </xf>
    <xf numFmtId="0" fontId="0" fillId="22" borderId="2" xfId="0" applyFill="1" applyBorder="1" applyAlignment="1">
      <alignment horizontal="center" vertical="center"/>
    </xf>
    <xf numFmtId="0" fontId="24" fillId="31" borderId="12" xfId="0" applyFont="1" applyFill="1" applyBorder="1" applyAlignment="1">
      <alignment horizontal="center" vertical="center"/>
    </xf>
    <xf numFmtId="0" fontId="24" fillId="31" borderId="11" xfId="0" applyFont="1" applyFill="1" applyBorder="1" applyAlignment="1">
      <alignment horizontal="center" vertical="center"/>
    </xf>
    <xf numFmtId="0" fontId="24" fillId="31" borderId="6" xfId="0" applyFont="1" applyFill="1" applyBorder="1" applyAlignment="1">
      <alignment horizontal="center" vertical="center"/>
    </xf>
    <xf numFmtId="0" fontId="24" fillId="31" borderId="1" xfId="0" applyFont="1" applyFill="1" applyBorder="1" applyAlignment="1">
      <alignment horizontal="center" vertical="center"/>
    </xf>
    <xf numFmtId="0" fontId="24" fillId="31" borderId="3" xfId="0" applyFont="1" applyFill="1" applyBorder="1" applyAlignment="1">
      <alignment horizontal="center" vertical="center"/>
    </xf>
    <xf numFmtId="0" fontId="24" fillId="31" borderId="4" xfId="0" applyFont="1" applyFill="1" applyBorder="1" applyAlignment="1">
      <alignment horizontal="center" vertical="center"/>
    </xf>
    <xf numFmtId="0" fontId="0" fillId="31" borderId="0" xfId="0" applyFill="1" applyBorder="1" applyAlignment="1">
      <alignment horizontal="center" vertical="center"/>
    </xf>
    <xf numFmtId="0" fontId="24" fillId="31" borderId="8" xfId="0" applyFont="1" applyFill="1" applyBorder="1" applyAlignment="1">
      <alignment horizontal="center" vertical="center"/>
    </xf>
    <xf numFmtId="0" fontId="24" fillId="31" borderId="9" xfId="0" applyFont="1" applyFill="1" applyBorder="1" applyAlignment="1">
      <alignment horizontal="center" vertical="center"/>
    </xf>
    <xf numFmtId="0" fontId="24" fillId="31" borderId="15" xfId="0" applyFont="1" applyFill="1" applyBorder="1" applyAlignment="1">
      <alignment horizontal="center" vertical="center"/>
    </xf>
    <xf numFmtId="0" fontId="24" fillId="31" borderId="2" xfId="0" applyFont="1" applyFill="1" applyBorder="1" applyAlignment="1">
      <alignment horizontal="center" vertical="center"/>
    </xf>
    <xf numFmtId="0" fontId="24" fillId="31" borderId="17" xfId="0" applyFont="1" applyFill="1" applyBorder="1" applyAlignment="1">
      <alignment horizontal="center" vertical="center"/>
    </xf>
    <xf numFmtId="0" fontId="24" fillId="31" borderId="5" xfId="0" applyFont="1" applyFill="1" applyBorder="1" applyAlignment="1">
      <alignment horizontal="center" vertical="center"/>
    </xf>
    <xf numFmtId="0" fontId="24" fillId="31" borderId="7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35" fillId="31" borderId="2" xfId="0" applyFont="1" applyFill="1" applyBorder="1" applyAlignment="1">
      <alignment horizontal="center" vertical="center"/>
    </xf>
    <xf numFmtId="0" fontId="35" fillId="31" borderId="1" xfId="0" applyFont="1" applyFill="1" applyBorder="1" applyAlignment="1">
      <alignment horizontal="center" vertical="center"/>
    </xf>
    <xf numFmtId="0" fontId="24" fillId="28" borderId="3" xfId="0" applyFont="1" applyFill="1" applyBorder="1" applyAlignment="1">
      <alignment horizontal="center" vertical="center"/>
    </xf>
    <xf numFmtId="0" fontId="24" fillId="28" borderId="6" xfId="0" applyFont="1" applyFill="1" applyBorder="1" applyAlignment="1">
      <alignment horizontal="center" vertical="center"/>
    </xf>
    <xf numFmtId="0" fontId="19" fillId="21" borderId="56" xfId="0" applyFont="1" applyFill="1" applyBorder="1" applyAlignment="1">
      <alignment horizontal="center" vertical="center" shrinkToFit="1"/>
    </xf>
    <xf numFmtId="0" fontId="21" fillId="16" borderId="12" xfId="0" applyFont="1" applyFill="1" applyBorder="1" applyAlignment="1">
      <alignment horizontal="center" vertical="center" shrinkToFit="1"/>
    </xf>
    <xf numFmtId="0" fontId="17" fillId="11" borderId="13" xfId="0" applyFont="1" applyFill="1" applyBorder="1" applyAlignment="1">
      <alignment horizontal="center" vertical="center" shrinkToFit="1"/>
    </xf>
    <xf numFmtId="0" fontId="24" fillId="28" borderId="5" xfId="0" applyFont="1" applyFill="1" applyBorder="1" applyAlignment="1">
      <alignment horizontal="center" vertical="center"/>
    </xf>
    <xf numFmtId="0" fontId="24" fillId="28" borderId="7" xfId="0" applyFont="1" applyFill="1" applyBorder="1" applyAlignment="1">
      <alignment horizontal="center" vertical="center"/>
    </xf>
    <xf numFmtId="0" fontId="36" fillId="25" borderId="7" xfId="0" applyFont="1" applyFill="1" applyBorder="1" applyAlignment="1">
      <alignment horizontal="center" vertical="center"/>
    </xf>
    <xf numFmtId="0" fontId="37" fillId="29" borderId="30" xfId="0" applyFont="1" applyFill="1" applyBorder="1" applyAlignment="1">
      <alignment horizontal="center" vertical="center"/>
    </xf>
    <xf numFmtId="0" fontId="36" fillId="29" borderId="17" xfId="0" applyFont="1" applyFill="1" applyBorder="1" applyAlignment="1">
      <alignment horizontal="center" vertical="center"/>
    </xf>
    <xf numFmtId="0" fontId="36" fillId="29" borderId="9" xfId="0" applyFont="1" applyFill="1" applyBorder="1" applyAlignment="1">
      <alignment horizontal="center" vertical="center"/>
    </xf>
    <xf numFmtId="0" fontId="36" fillId="29" borderId="8" xfId="0" applyFont="1" applyFill="1" applyBorder="1" applyAlignment="1">
      <alignment horizontal="center" vertical="center"/>
    </xf>
    <xf numFmtId="0" fontId="36" fillId="29" borderId="10" xfId="0" applyFont="1" applyFill="1" applyBorder="1" applyAlignment="1">
      <alignment horizontal="center" vertical="center"/>
    </xf>
    <xf numFmtId="0" fontId="36" fillId="29" borderId="25" xfId="0" applyFont="1" applyFill="1" applyBorder="1" applyAlignment="1">
      <alignment horizontal="center" vertical="center"/>
    </xf>
    <xf numFmtId="0" fontId="24" fillId="26" borderId="2" xfId="0" applyFont="1" applyFill="1" applyBorder="1" applyAlignment="1">
      <alignment horizontal="center" vertical="center"/>
    </xf>
    <xf numFmtId="0" fontId="24" fillId="26" borderId="27" xfId="0" applyFont="1" applyFill="1" applyBorder="1" applyAlignment="1">
      <alignment horizontal="center" vertical="center"/>
    </xf>
    <xf numFmtId="0" fontId="40" fillId="11" borderId="31" xfId="0" applyFont="1" applyFill="1" applyBorder="1" applyAlignment="1">
      <alignment horizontal="center" vertical="center"/>
    </xf>
    <xf numFmtId="0" fontId="24" fillId="22" borderId="17" xfId="0" applyFont="1" applyFill="1" applyBorder="1" applyAlignment="1">
      <alignment horizontal="center" vertical="center"/>
    </xf>
    <xf numFmtId="0" fontId="24" fillId="22" borderId="9" xfId="0" applyFont="1" applyFill="1" applyBorder="1" applyAlignment="1">
      <alignment horizontal="center" vertical="center"/>
    </xf>
    <xf numFmtId="0" fontId="24" fillId="22" borderId="10" xfId="0" applyFont="1" applyFill="1" applyBorder="1" applyAlignment="1">
      <alignment horizontal="center" vertical="center"/>
    </xf>
    <xf numFmtId="0" fontId="24" fillId="22" borderId="6" xfId="0" applyFont="1" applyFill="1" applyBorder="1" applyAlignment="1">
      <alignment horizontal="center" vertical="center"/>
    </xf>
    <xf numFmtId="0" fontId="24" fillId="22" borderId="27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37" fillId="30" borderId="2" xfId="0" applyFont="1" applyFill="1" applyBorder="1" applyAlignment="1">
      <alignment horizontal="center" vertical="center"/>
    </xf>
    <xf numFmtId="0" fontId="37" fillId="30" borderId="1" xfId="0" applyFont="1" applyFill="1" applyBorder="1" applyAlignment="1">
      <alignment horizontal="center" vertical="center"/>
    </xf>
    <xf numFmtId="0" fontId="37" fillId="30" borderId="27" xfId="0" applyFont="1" applyFill="1" applyBorder="1" applyAlignment="1">
      <alignment horizontal="center" vertical="center"/>
    </xf>
    <xf numFmtId="0" fontId="24" fillId="26" borderId="6" xfId="0" applyFont="1" applyFill="1" applyBorder="1" applyAlignment="1">
      <alignment horizontal="center" vertical="center"/>
    </xf>
    <xf numFmtId="2" fontId="24" fillId="32" borderId="6" xfId="0" applyNumberFormat="1" applyFont="1" applyFill="1" applyBorder="1" applyAlignment="1">
      <alignment horizontal="center" vertical="center"/>
    </xf>
    <xf numFmtId="0" fontId="11" fillId="19" borderId="55" xfId="0" applyFont="1" applyFill="1" applyBorder="1" applyAlignment="1">
      <alignment horizontal="center" vertical="center" shrinkToFit="1"/>
    </xf>
    <xf numFmtId="0" fontId="40" fillId="11" borderId="29" xfId="0" applyFont="1" applyFill="1" applyBorder="1" applyAlignment="1">
      <alignment horizontal="center" vertical="center"/>
    </xf>
    <xf numFmtId="0" fontId="11" fillId="19" borderId="49" xfId="0" applyFont="1" applyFill="1" applyBorder="1" applyAlignment="1">
      <alignment horizontal="center" vertical="center" shrinkToFit="1"/>
    </xf>
    <xf numFmtId="0" fontId="24" fillId="29" borderId="2" xfId="0" applyFont="1" applyFill="1" applyBorder="1" applyAlignment="1">
      <alignment horizontal="center" vertical="center"/>
    </xf>
    <xf numFmtId="0" fontId="24" fillId="29" borderId="1" xfId="0" applyFont="1" applyFill="1" applyBorder="1" applyAlignment="1">
      <alignment horizontal="center" vertical="center"/>
    </xf>
    <xf numFmtId="0" fontId="24" fillId="29" borderId="7" xfId="0" applyFont="1" applyFill="1" applyBorder="1" applyAlignment="1">
      <alignment horizontal="center" vertical="center"/>
    </xf>
    <xf numFmtId="0" fontId="30" fillId="11" borderId="32" xfId="0" applyFont="1" applyFill="1" applyBorder="1" applyAlignment="1">
      <alignment horizontal="center" vertical="center"/>
    </xf>
    <xf numFmtId="0" fontId="30" fillId="11" borderId="60" xfId="0" applyFont="1" applyFill="1" applyBorder="1" applyAlignment="1">
      <alignment horizontal="center" vertical="center"/>
    </xf>
    <xf numFmtId="0" fontId="24" fillId="11" borderId="60" xfId="0" applyFont="1" applyFill="1" applyBorder="1">
      <alignment vertical="center"/>
    </xf>
    <xf numFmtId="49" fontId="3" fillId="2" borderId="35" xfId="0" applyNumberFormat="1" applyFont="1" applyFill="1" applyBorder="1" applyAlignment="1">
      <alignment horizontal="center" vertical="center" shrinkToFit="1"/>
    </xf>
    <xf numFmtId="49" fontId="3" fillId="2" borderId="42" xfId="0" applyNumberFormat="1" applyFont="1" applyFill="1" applyBorder="1" applyAlignment="1">
      <alignment horizontal="center" vertical="center" shrinkToFit="1"/>
    </xf>
    <xf numFmtId="49" fontId="3" fillId="2" borderId="65" xfId="0" applyNumberFormat="1" applyFont="1" applyFill="1" applyBorder="1" applyAlignment="1">
      <alignment horizontal="center" vertical="center" shrinkToFit="1"/>
    </xf>
    <xf numFmtId="49" fontId="13" fillId="12" borderId="12" xfId="0" applyNumberFormat="1" applyFont="1" applyFill="1" applyBorder="1" applyAlignment="1">
      <alignment horizontal="center"/>
    </xf>
    <xf numFmtId="49" fontId="9" fillId="10" borderId="13" xfId="0" applyNumberFormat="1" applyFont="1" applyFill="1" applyBorder="1" applyAlignment="1">
      <alignment horizontal="center" vertical="center" shrinkToFit="1"/>
    </xf>
    <xf numFmtId="49" fontId="9" fillId="10" borderId="1" xfId="0" applyNumberFormat="1" applyFont="1" applyFill="1" applyBorder="1" applyAlignment="1">
      <alignment horizontal="center" vertical="center" shrinkToFit="1"/>
    </xf>
    <xf numFmtId="49" fontId="9" fillId="10" borderId="4" xfId="0" applyNumberFormat="1" applyFont="1" applyFill="1" applyBorder="1" applyAlignment="1">
      <alignment horizontal="center" vertical="center" shrinkToFit="1"/>
    </xf>
    <xf numFmtId="49" fontId="10" fillId="11" borderId="5" xfId="0" applyNumberFormat="1" applyFont="1" applyFill="1" applyBorder="1" applyAlignment="1">
      <alignment horizontal="center" vertical="center" shrinkToFit="1"/>
    </xf>
    <xf numFmtId="49" fontId="10" fillId="11" borderId="7" xfId="0" applyNumberFormat="1" applyFont="1" applyFill="1" applyBorder="1" applyAlignment="1">
      <alignment horizontal="center" vertical="center" shrinkToFit="1"/>
    </xf>
    <xf numFmtId="49" fontId="12" fillId="11" borderId="7" xfId="0" applyNumberFormat="1" applyFont="1" applyFill="1" applyBorder="1" applyAlignment="1">
      <alignment horizontal="center" vertical="center" shrinkToFit="1"/>
    </xf>
    <xf numFmtId="49" fontId="12" fillId="11" borderId="10" xfId="0" applyNumberFormat="1" applyFont="1" applyFill="1" applyBorder="1" applyAlignment="1">
      <alignment horizontal="center" vertical="center" shrinkToFit="1"/>
    </xf>
    <xf numFmtId="0" fontId="30" fillId="11" borderId="39" xfId="0" applyFont="1" applyFill="1" applyBorder="1" applyAlignment="1">
      <alignment horizontal="center" vertical="center"/>
    </xf>
    <xf numFmtId="49" fontId="13" fillId="12" borderId="19" xfId="0" applyNumberFormat="1" applyFont="1" applyFill="1" applyBorder="1" applyAlignment="1">
      <alignment horizontal="center"/>
    </xf>
    <xf numFmtId="0" fontId="30" fillId="11" borderId="55" xfId="0" applyFont="1" applyFill="1" applyBorder="1" applyAlignment="1">
      <alignment horizontal="center" vertical="center"/>
    </xf>
    <xf numFmtId="49" fontId="14" fillId="22" borderId="6" xfId="0" applyNumberFormat="1" applyFont="1" applyFill="1" applyBorder="1" applyAlignment="1">
      <alignment horizontal="center"/>
    </xf>
    <xf numFmtId="49" fontId="10" fillId="22" borderId="31" xfId="0" applyNumberFormat="1" applyFont="1" applyFill="1" applyBorder="1" applyAlignment="1">
      <alignment horizontal="center" vertical="center" shrinkToFit="1"/>
    </xf>
    <xf numFmtId="0" fontId="24" fillId="22" borderId="31" xfId="0" applyFont="1" applyFill="1" applyBorder="1">
      <alignment vertical="center"/>
    </xf>
    <xf numFmtId="0" fontId="24" fillId="22" borderId="32" xfId="0" applyFont="1" applyFill="1" applyBorder="1" applyAlignment="1">
      <alignment horizontal="center" vertical="center"/>
    </xf>
    <xf numFmtId="2" fontId="24" fillId="22" borderId="1" xfId="0" applyNumberFormat="1" applyFont="1" applyFill="1" applyBorder="1" applyAlignment="1">
      <alignment horizontal="center" vertical="center"/>
    </xf>
    <xf numFmtId="2" fontId="24" fillId="22" borderId="7" xfId="0" applyNumberFormat="1" applyFont="1" applyFill="1" applyBorder="1" applyAlignment="1">
      <alignment horizontal="center" vertical="center"/>
    </xf>
    <xf numFmtId="49" fontId="14" fillId="22" borderId="8" xfId="0" applyNumberFormat="1" applyFont="1" applyFill="1" applyBorder="1" applyAlignment="1">
      <alignment horizontal="center"/>
    </xf>
    <xf numFmtId="49" fontId="6" fillId="22" borderId="10" xfId="0" applyNumberFormat="1" applyFont="1" applyFill="1" applyBorder="1" applyAlignment="1">
      <alignment horizontal="center" vertical="center" shrinkToFit="1"/>
    </xf>
    <xf numFmtId="49" fontId="6" fillId="22" borderId="61" xfId="0" applyNumberFormat="1" applyFont="1" applyFill="1" applyBorder="1" applyAlignment="1">
      <alignment horizontal="center" vertical="center" shrinkToFit="1"/>
    </xf>
    <xf numFmtId="0" fontId="36" fillId="22" borderId="30" xfId="0" applyFont="1" applyFill="1" applyBorder="1">
      <alignment vertical="center"/>
    </xf>
    <xf numFmtId="0" fontId="36" fillId="22" borderId="9" xfId="0" applyFont="1" applyFill="1" applyBorder="1" applyAlignment="1">
      <alignment horizontal="center" vertical="center"/>
    </xf>
    <xf numFmtId="0" fontId="36" fillId="22" borderId="25" xfId="0" applyFont="1" applyFill="1" applyBorder="1" applyAlignment="1">
      <alignment horizontal="center" vertical="center"/>
    </xf>
    <xf numFmtId="0" fontId="24" fillId="22" borderId="41" xfId="0" applyFont="1" applyFill="1" applyBorder="1" applyAlignment="1">
      <alignment horizontal="center" vertical="center"/>
    </xf>
    <xf numFmtId="0" fontId="36" fillId="22" borderId="8" xfId="0" applyFont="1" applyFill="1" applyBorder="1" applyAlignment="1">
      <alignment horizontal="center" vertical="center"/>
    </xf>
    <xf numFmtId="0" fontId="24" fillId="22" borderId="5" xfId="0" applyFont="1" applyFill="1" applyBorder="1" applyAlignment="1">
      <alignment horizontal="center" vertical="center"/>
    </xf>
    <xf numFmtId="2" fontId="36" fillId="22" borderId="9" xfId="0" applyNumberFormat="1" applyFont="1" applyFill="1" applyBorder="1" applyAlignment="1">
      <alignment horizontal="center" vertical="center"/>
    </xf>
    <xf numFmtId="2" fontId="36" fillId="22" borderId="10" xfId="0" applyNumberFormat="1" applyFont="1" applyFill="1" applyBorder="1" applyAlignment="1">
      <alignment horizontal="center" vertical="center"/>
    </xf>
    <xf numFmtId="49" fontId="14" fillId="22" borderId="3" xfId="0" applyNumberFormat="1" applyFont="1" applyFill="1" applyBorder="1" applyAlignment="1">
      <alignment horizontal="center"/>
    </xf>
    <xf numFmtId="49" fontId="6" fillId="22" borderId="38" xfId="0" applyNumberFormat="1" applyFont="1" applyFill="1" applyBorder="1" applyAlignment="1">
      <alignment horizontal="center" vertical="center" shrinkToFit="1"/>
    </xf>
    <xf numFmtId="49" fontId="6" fillId="22" borderId="57" xfId="0" applyNumberFormat="1" applyFont="1" applyFill="1" applyBorder="1" applyAlignment="1">
      <alignment horizontal="center" vertical="center" shrinkToFit="1"/>
    </xf>
    <xf numFmtId="0" fontId="30" fillId="22" borderId="29" xfId="0" applyFont="1" applyFill="1" applyBorder="1" applyAlignment="1">
      <alignment horizontal="center" vertical="center"/>
    </xf>
    <xf numFmtId="0" fontId="24" fillId="22" borderId="4" xfId="0" applyFont="1" applyFill="1" applyBorder="1" applyAlignment="1">
      <alignment horizontal="center" vertical="center"/>
    </xf>
    <xf numFmtId="0" fontId="24" fillId="22" borderId="24" xfId="0" applyFont="1" applyFill="1" applyBorder="1" applyAlignment="1">
      <alignment horizontal="center" vertical="center"/>
    </xf>
    <xf numFmtId="0" fontId="24" fillId="22" borderId="3" xfId="0" applyFont="1" applyFill="1" applyBorder="1" applyAlignment="1">
      <alignment horizontal="center" vertical="center"/>
    </xf>
    <xf numFmtId="2" fontId="24" fillId="22" borderId="4" xfId="0" applyNumberFormat="1" applyFont="1" applyFill="1" applyBorder="1" applyAlignment="1">
      <alignment horizontal="center" vertical="center"/>
    </xf>
    <xf numFmtId="2" fontId="24" fillId="22" borderId="5" xfId="0" applyNumberFormat="1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 shrinkToFit="1"/>
    </xf>
    <xf numFmtId="0" fontId="6" fillId="22" borderId="60" xfId="0" applyFont="1" applyFill="1" applyBorder="1" applyAlignment="1">
      <alignment horizontal="center" vertical="center" shrinkToFit="1"/>
    </xf>
    <xf numFmtId="0" fontId="36" fillId="22" borderId="31" xfId="0" applyFont="1" applyFill="1" applyBorder="1">
      <alignment vertical="center"/>
    </xf>
    <xf numFmtId="0" fontId="36" fillId="22" borderId="1" xfId="0" applyFont="1" applyFill="1" applyBorder="1" applyAlignment="1">
      <alignment horizontal="center" vertical="center"/>
    </xf>
    <xf numFmtId="0" fontId="36" fillId="22" borderId="27" xfId="0" applyFont="1" applyFill="1" applyBorder="1" applyAlignment="1">
      <alignment horizontal="center" vertical="center"/>
    </xf>
    <xf numFmtId="0" fontId="36" fillId="22" borderId="6" xfId="0" applyFont="1" applyFill="1" applyBorder="1" applyAlignment="1">
      <alignment horizontal="center" vertical="center"/>
    </xf>
    <xf numFmtId="2" fontId="36" fillId="22" borderId="1" xfId="0" applyNumberFormat="1" applyFont="1" applyFill="1" applyBorder="1" applyAlignment="1">
      <alignment horizontal="center" vertical="center"/>
    </xf>
    <xf numFmtId="2" fontId="36" fillId="22" borderId="7" xfId="0" applyNumberFormat="1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2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0" fontId="40" fillId="11" borderId="46" xfId="0" applyFont="1" applyFill="1" applyBorder="1" applyAlignment="1">
      <alignment horizontal="center" vertical="center"/>
    </xf>
    <xf numFmtId="0" fontId="24" fillId="30" borderId="31" xfId="0" applyFont="1" applyFill="1" applyBorder="1" applyAlignment="1">
      <alignment horizontal="center" vertical="center"/>
    </xf>
    <xf numFmtId="2" fontId="24" fillId="30" borderId="6" xfId="0" applyNumberFormat="1" applyFont="1" applyFill="1" applyBorder="1" applyAlignment="1">
      <alignment horizontal="center" vertical="center"/>
    </xf>
    <xf numFmtId="2" fontId="24" fillId="30" borderId="1" xfId="0" applyNumberFormat="1" applyFont="1" applyFill="1" applyBorder="1" applyAlignment="1">
      <alignment horizontal="center" vertical="center"/>
    </xf>
    <xf numFmtId="2" fontId="24" fillId="30" borderId="7" xfId="0" applyNumberFormat="1" applyFont="1" applyFill="1" applyBorder="1" applyAlignment="1">
      <alignment horizontal="center" vertical="center"/>
    </xf>
    <xf numFmtId="49" fontId="5" fillId="13" borderId="19" xfId="0" applyNumberFormat="1" applyFont="1" applyFill="1" applyBorder="1" applyAlignment="1">
      <alignment horizontal="center"/>
    </xf>
    <xf numFmtId="49" fontId="11" fillId="10" borderId="20" xfId="0" applyNumberFormat="1" applyFont="1" applyFill="1" applyBorder="1" applyAlignment="1">
      <alignment horizontal="center" vertical="center" shrinkToFit="1"/>
    </xf>
    <xf numFmtId="0" fontId="10" fillId="11" borderId="21" xfId="0" applyFont="1" applyFill="1" applyBorder="1" applyAlignment="1">
      <alignment horizontal="center" vertical="center" shrinkToFit="1"/>
    </xf>
    <xf numFmtId="0" fontId="0" fillId="31" borderId="19" xfId="0" applyFont="1" applyFill="1" applyBorder="1" applyAlignment="1">
      <alignment horizontal="center" vertical="center"/>
    </xf>
    <xf numFmtId="0" fontId="0" fillId="31" borderId="20" xfId="0" applyFont="1" applyFill="1" applyBorder="1" applyAlignment="1">
      <alignment horizontal="center" vertical="center"/>
    </xf>
    <xf numFmtId="0" fontId="0" fillId="31" borderId="21" xfId="0" applyFont="1" applyFill="1" applyBorder="1" applyAlignment="1">
      <alignment horizontal="center" vertical="center"/>
    </xf>
    <xf numFmtId="0" fontId="24" fillId="11" borderId="65" xfId="0" applyFont="1" applyFill="1" applyBorder="1" applyAlignment="1">
      <alignment horizontal="center" vertical="center"/>
    </xf>
    <xf numFmtId="0" fontId="25" fillId="14" borderId="31" xfId="0" applyFont="1" applyFill="1" applyBorder="1" applyAlignment="1">
      <alignment horizontal="center" vertical="center"/>
    </xf>
    <xf numFmtId="0" fontId="21" fillId="29" borderId="6" xfId="0" applyFont="1" applyFill="1" applyBorder="1" applyAlignment="1">
      <alignment horizontal="center" vertical="center" shrinkToFit="1"/>
    </xf>
    <xf numFmtId="0" fontId="17" fillId="29" borderId="7" xfId="0" applyFont="1" applyFill="1" applyBorder="1" applyAlignment="1">
      <alignment horizontal="center" vertical="center" shrinkToFit="1"/>
    </xf>
    <xf numFmtId="0" fontId="24" fillId="29" borderId="27" xfId="0" applyFont="1" applyFill="1" applyBorder="1" applyAlignment="1">
      <alignment horizontal="center" vertical="center"/>
    </xf>
    <xf numFmtId="0" fontId="24" fillId="29" borderId="6" xfId="0" applyFont="1" applyFill="1" applyBorder="1" applyAlignment="1">
      <alignment horizontal="center" vertical="center"/>
    </xf>
    <xf numFmtId="0" fontId="25" fillId="29" borderId="1" xfId="0" applyFont="1" applyFill="1" applyBorder="1" applyAlignment="1">
      <alignment horizontal="center" vertical="center"/>
    </xf>
    <xf numFmtId="0" fontId="24" fillId="29" borderId="7" xfId="0" applyFont="1" applyFill="1" applyBorder="1">
      <alignment vertical="center"/>
    </xf>
    <xf numFmtId="0" fontId="24" fillId="29" borderId="31" xfId="0" applyFont="1" applyFill="1" applyBorder="1" applyAlignment="1">
      <alignment horizontal="center" vertical="center"/>
    </xf>
    <xf numFmtId="2" fontId="24" fillId="29" borderId="6" xfId="0" applyNumberFormat="1" applyFont="1" applyFill="1" applyBorder="1" applyAlignment="1">
      <alignment horizontal="center" vertical="center"/>
    </xf>
    <xf numFmtId="2" fontId="24" fillId="29" borderId="1" xfId="0" applyNumberFormat="1" applyFont="1" applyFill="1" applyBorder="1" applyAlignment="1">
      <alignment horizontal="center" vertical="center"/>
    </xf>
    <xf numFmtId="2" fontId="24" fillId="29" borderId="7" xfId="0" applyNumberFormat="1" applyFont="1" applyFill="1" applyBorder="1" applyAlignment="1">
      <alignment horizontal="center" vertical="center"/>
    </xf>
    <xf numFmtId="0" fontId="25" fillId="34" borderId="2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27" xfId="0" applyFont="1" applyFill="1" applyBorder="1" applyAlignment="1">
      <alignment horizontal="center" vertical="center"/>
    </xf>
    <xf numFmtId="0" fontId="24" fillId="25" borderId="31" xfId="0" applyFont="1" applyFill="1" applyBorder="1">
      <alignment vertical="center"/>
    </xf>
    <xf numFmtId="0" fontId="24" fillId="25" borderId="30" xfId="0" applyFont="1" applyFill="1" applyBorder="1">
      <alignment vertical="center"/>
    </xf>
    <xf numFmtId="0" fontId="24" fillId="25" borderId="31" xfId="0" applyFont="1" applyFill="1" applyBorder="1" applyAlignment="1">
      <alignment horizontal="center" vertical="center"/>
    </xf>
    <xf numFmtId="0" fontId="24" fillId="25" borderId="29" xfId="0" applyFont="1" applyFill="1" applyBorder="1">
      <alignment vertical="center"/>
    </xf>
    <xf numFmtId="0" fontId="24" fillId="25" borderId="45" xfId="0" applyFont="1" applyFill="1" applyBorder="1">
      <alignment vertical="center"/>
    </xf>
    <xf numFmtId="0" fontId="34" fillId="25" borderId="31" xfId="0" applyFont="1" applyFill="1" applyBorder="1" applyAlignment="1">
      <alignment horizontal="center" vertical="center"/>
    </xf>
    <xf numFmtId="49" fontId="6" fillId="29" borderId="52" xfId="0" applyNumberFormat="1" applyFont="1" applyFill="1" applyBorder="1" applyAlignment="1">
      <alignment horizontal="center"/>
    </xf>
    <xf numFmtId="49" fontId="11" fillId="29" borderId="21" xfId="0" applyNumberFormat="1" applyFont="1" applyFill="1" applyBorder="1" applyAlignment="1">
      <alignment horizontal="center" vertical="center" shrinkToFit="1"/>
    </xf>
    <xf numFmtId="0" fontId="12" fillId="29" borderId="45" xfId="0" applyFont="1" applyFill="1" applyBorder="1" applyAlignment="1">
      <alignment horizontal="center" vertical="center" shrinkToFit="1"/>
    </xf>
    <xf numFmtId="0" fontId="24" fillId="29" borderId="20" xfId="0" applyFont="1" applyFill="1" applyBorder="1" applyAlignment="1">
      <alignment horizontal="center" vertical="center"/>
    </xf>
    <xf numFmtId="0" fontId="24" fillId="29" borderId="21" xfId="0" applyFont="1" applyFill="1" applyBorder="1" applyAlignment="1">
      <alignment horizontal="center" vertical="center"/>
    </xf>
    <xf numFmtId="0" fontId="24" fillId="29" borderId="40" xfId="0" applyFont="1" applyFill="1" applyBorder="1" applyAlignment="1">
      <alignment horizontal="center" vertical="center"/>
    </xf>
    <xf numFmtId="0" fontId="24" fillId="29" borderId="22" xfId="0" applyFont="1" applyFill="1" applyBorder="1" applyAlignment="1">
      <alignment horizontal="center" vertical="center"/>
    </xf>
    <xf numFmtId="0" fontId="24" fillId="29" borderId="42" xfId="0" applyFont="1" applyFill="1" applyBorder="1" applyAlignment="1">
      <alignment horizontal="center" vertical="center"/>
    </xf>
    <xf numFmtId="0" fontId="24" fillId="29" borderId="19" xfId="0" applyFont="1" applyFill="1" applyBorder="1" applyAlignment="1">
      <alignment horizontal="center" vertical="center"/>
    </xf>
    <xf numFmtId="2" fontId="24" fillId="29" borderId="20" xfId="0" applyNumberFormat="1" applyFont="1" applyFill="1" applyBorder="1" applyAlignment="1">
      <alignment horizontal="center" vertical="center"/>
    </xf>
    <xf numFmtId="2" fontId="24" fillId="29" borderId="21" xfId="0" applyNumberFormat="1" applyFont="1" applyFill="1" applyBorder="1" applyAlignment="1">
      <alignment horizontal="center" vertical="center"/>
    </xf>
    <xf numFmtId="0" fontId="36" fillId="29" borderId="55" xfId="0" applyFont="1" applyFill="1" applyBorder="1" applyAlignment="1">
      <alignment horizontal="center" vertical="center"/>
    </xf>
    <xf numFmtId="49" fontId="19" fillId="29" borderId="7" xfId="0" applyNumberFormat="1" applyFont="1" applyFill="1" applyBorder="1" applyAlignment="1">
      <alignment horizontal="center" vertical="center" shrinkToFit="1"/>
    </xf>
    <xf numFmtId="0" fontId="6" fillId="29" borderId="31" xfId="0" applyFont="1" applyFill="1" applyBorder="1" applyAlignment="1">
      <alignment horizontal="center" vertical="center" shrinkToFit="1"/>
    </xf>
    <xf numFmtId="49" fontId="6" fillId="29" borderId="6" xfId="0" applyNumberFormat="1" applyFont="1" applyFill="1" applyBorder="1" applyAlignment="1">
      <alignment horizontal="center"/>
    </xf>
    <xf numFmtId="49" fontId="6" fillId="29" borderId="31" xfId="0" applyNumberFormat="1" applyFont="1" applyFill="1" applyBorder="1" applyAlignment="1">
      <alignment horizontal="center" vertical="center" shrinkToFit="1"/>
    </xf>
    <xf numFmtId="0" fontId="37" fillId="29" borderId="48" xfId="0" applyFont="1" applyFill="1" applyBorder="1">
      <alignment vertical="center"/>
    </xf>
    <xf numFmtId="0" fontId="37" fillId="29" borderId="6" xfId="0" applyFont="1" applyFill="1" applyBorder="1" applyAlignment="1">
      <alignment horizontal="center" vertical="center"/>
    </xf>
    <xf numFmtId="0" fontId="37" fillId="29" borderId="1" xfId="0" applyFont="1" applyFill="1" applyBorder="1" applyAlignment="1">
      <alignment horizontal="center" vertical="center"/>
    </xf>
    <xf numFmtId="0" fontId="37" fillId="29" borderId="7" xfId="0" applyFont="1" applyFill="1" applyBorder="1" applyAlignment="1">
      <alignment horizontal="center" vertical="center"/>
    </xf>
    <xf numFmtId="0" fontId="37" fillId="29" borderId="39" xfId="0" applyFont="1" applyFill="1" applyBorder="1" applyAlignment="1">
      <alignment horizontal="center" vertical="center"/>
    </xf>
    <xf numFmtId="0" fontId="37" fillId="29" borderId="2" xfId="0" applyFont="1" applyFill="1" applyBorder="1" applyAlignment="1">
      <alignment horizontal="center" vertical="center"/>
    </xf>
    <xf numFmtId="0" fontId="37" fillId="29" borderId="5" xfId="0" applyFont="1" applyFill="1" applyBorder="1" applyAlignment="1">
      <alignment horizontal="center" vertical="center"/>
    </xf>
    <xf numFmtId="2" fontId="37" fillId="29" borderId="1" xfId="0" applyNumberFormat="1" applyFont="1" applyFill="1" applyBorder="1" applyAlignment="1">
      <alignment horizontal="center" vertical="center"/>
    </xf>
    <xf numFmtId="2" fontId="37" fillId="29" borderId="7" xfId="0" applyNumberFormat="1" applyFont="1" applyFill="1" applyBorder="1" applyAlignment="1">
      <alignment horizontal="center" vertical="center"/>
    </xf>
    <xf numFmtId="0" fontId="31" fillId="29" borderId="48" xfId="0" applyFont="1" applyFill="1" applyBorder="1" applyAlignment="1">
      <alignment horizontal="center" vertical="center"/>
    </xf>
    <xf numFmtId="0" fontId="24" fillId="29" borderId="39" xfId="0" applyFont="1" applyFill="1" applyBorder="1" applyAlignment="1">
      <alignment horizontal="center" vertical="center"/>
    </xf>
    <xf numFmtId="0" fontId="24" fillId="29" borderId="5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 shrinkToFit="1"/>
    </xf>
    <xf numFmtId="0" fontId="25" fillId="16" borderId="48" xfId="0" applyFont="1" applyFill="1" applyBorder="1" applyAlignment="1">
      <alignment horizontal="center" vertical="center"/>
    </xf>
    <xf numFmtId="0" fontId="24" fillId="16" borderId="6" xfId="0" applyFont="1" applyFill="1" applyBorder="1" applyAlignment="1">
      <alignment horizontal="center" vertical="center"/>
    </xf>
    <xf numFmtId="0" fontId="24" fillId="16" borderId="1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center" vertical="center"/>
    </xf>
    <xf numFmtId="0" fontId="24" fillId="16" borderId="39" xfId="0" applyFont="1" applyFill="1" applyBorder="1" applyAlignment="1">
      <alignment horizontal="center" vertical="center"/>
    </xf>
    <xf numFmtId="0" fontId="0" fillId="16" borderId="6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center" vertical="center"/>
    </xf>
    <xf numFmtId="0" fontId="24" fillId="16" borderId="32" xfId="0" applyFont="1" applyFill="1" applyBorder="1" applyAlignment="1">
      <alignment horizontal="center" vertical="center"/>
    </xf>
    <xf numFmtId="2" fontId="24" fillId="16" borderId="1" xfId="0" applyNumberFormat="1" applyFont="1" applyFill="1" applyBorder="1" applyAlignment="1">
      <alignment horizontal="center" vertical="center"/>
    </xf>
    <xf numFmtId="2" fontId="24" fillId="16" borderId="7" xfId="0" applyNumberFormat="1" applyFont="1" applyFill="1" applyBorder="1" applyAlignment="1">
      <alignment horizontal="center" vertical="center"/>
    </xf>
    <xf numFmtId="0" fontId="30" fillId="16" borderId="48" xfId="0" applyFont="1" applyFill="1" applyBorder="1" applyAlignment="1">
      <alignment horizontal="center" vertical="center"/>
    </xf>
    <xf numFmtId="49" fontId="9" fillId="16" borderId="7" xfId="0" applyNumberFormat="1" applyFont="1" applyFill="1" applyBorder="1" applyAlignment="1">
      <alignment horizontal="center" vertical="center" shrinkToFit="1"/>
    </xf>
    <xf numFmtId="49" fontId="10" fillId="16" borderId="31" xfId="0" applyNumberFormat="1" applyFont="1" applyFill="1" applyBorder="1" applyAlignment="1">
      <alignment horizontal="center" vertical="center" shrinkToFit="1"/>
    </xf>
    <xf numFmtId="0" fontId="32" fillId="16" borderId="48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 vertical="center"/>
    </xf>
    <xf numFmtId="0" fontId="35" fillId="16" borderId="7" xfId="0" applyFont="1" applyFill="1" applyBorder="1" applyAlignment="1">
      <alignment horizontal="center" vertical="center"/>
    </xf>
    <xf numFmtId="0" fontId="35" fillId="16" borderId="2" xfId="0" applyFont="1" applyFill="1" applyBorder="1" applyAlignment="1">
      <alignment horizontal="center" vertical="center"/>
    </xf>
    <xf numFmtId="0" fontId="24" fillId="16" borderId="5" xfId="0" applyFont="1" applyFill="1" applyBorder="1" applyAlignment="1">
      <alignment horizontal="center" vertical="center"/>
    </xf>
    <xf numFmtId="0" fontId="31" fillId="16" borderId="48" xfId="0" applyFont="1" applyFill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49" fontId="9" fillId="16" borderId="21" xfId="0" applyNumberFormat="1" applyFont="1" applyFill="1" applyBorder="1" applyAlignment="1">
      <alignment horizontal="center" vertical="center" shrinkToFit="1"/>
    </xf>
    <xf numFmtId="49" fontId="10" fillId="16" borderId="45" xfId="0" applyNumberFormat="1" applyFont="1" applyFill="1" applyBorder="1" applyAlignment="1">
      <alignment horizontal="center" vertical="center" shrinkToFit="1"/>
    </xf>
    <xf numFmtId="0" fontId="24" fillId="16" borderId="55" xfId="0" applyFont="1" applyFill="1" applyBorder="1" applyAlignment="1">
      <alignment horizontal="center" vertical="center"/>
    </xf>
    <xf numFmtId="0" fontId="24" fillId="16" borderId="20" xfId="0" applyFont="1" applyFill="1" applyBorder="1" applyAlignment="1">
      <alignment horizontal="center" vertical="center"/>
    </xf>
    <xf numFmtId="0" fontId="24" fillId="16" borderId="21" xfId="0" applyFont="1" applyFill="1" applyBorder="1" applyAlignment="1">
      <alignment horizontal="center" vertical="center"/>
    </xf>
    <xf numFmtId="0" fontId="24" fillId="16" borderId="40" xfId="0" applyFont="1" applyFill="1" applyBorder="1" applyAlignment="1">
      <alignment horizontal="center" vertical="center"/>
    </xf>
    <xf numFmtId="0" fontId="24" fillId="16" borderId="22" xfId="0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24" fillId="16" borderId="19" xfId="0" applyFont="1" applyFill="1" applyBorder="1" applyAlignment="1">
      <alignment horizontal="center" vertical="center"/>
    </xf>
    <xf numFmtId="2" fontId="24" fillId="16" borderId="20" xfId="0" applyNumberFormat="1" applyFont="1" applyFill="1" applyBorder="1" applyAlignment="1">
      <alignment horizontal="center" vertical="center"/>
    </xf>
    <xf numFmtId="2" fontId="24" fillId="16" borderId="21" xfId="0" applyNumberFormat="1" applyFont="1" applyFill="1" applyBorder="1" applyAlignment="1">
      <alignment horizontal="center" vertical="center"/>
    </xf>
    <xf numFmtId="0" fontId="12" fillId="16" borderId="31" xfId="0" applyFont="1" applyFill="1" applyBorder="1" applyAlignment="1">
      <alignment horizontal="center" vertical="center" shrinkToFit="1"/>
    </xf>
    <xf numFmtId="0" fontId="31" fillId="16" borderId="31" xfId="0" applyFont="1" applyFill="1" applyBorder="1" applyAlignment="1">
      <alignment horizontal="center" vertical="center"/>
    </xf>
    <xf numFmtId="0" fontId="37" fillId="16" borderId="6" xfId="0" applyFont="1" applyFill="1" applyBorder="1" applyAlignment="1">
      <alignment horizontal="center" vertical="center"/>
    </xf>
    <xf numFmtId="0" fontId="37" fillId="16" borderId="1" xfId="0" applyFont="1" applyFill="1" applyBorder="1" applyAlignment="1">
      <alignment horizontal="center" vertical="center"/>
    </xf>
    <xf numFmtId="0" fontId="31" fillId="16" borderId="45" xfId="0" applyFont="1" applyFill="1" applyBorder="1" applyAlignment="1">
      <alignment horizontal="center" vertical="center"/>
    </xf>
    <xf numFmtId="0" fontId="37" fillId="16" borderId="9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2" fontId="24" fillId="16" borderId="9" xfId="0" applyNumberFormat="1" applyFont="1" applyFill="1" applyBorder="1" applyAlignment="1">
      <alignment horizontal="center" vertical="center"/>
    </xf>
    <xf numFmtId="2" fontId="24" fillId="16" borderId="10" xfId="0" applyNumberFormat="1" applyFont="1" applyFill="1" applyBorder="1" applyAlignment="1">
      <alignment horizontal="center" vertical="center"/>
    </xf>
    <xf numFmtId="49" fontId="10" fillId="16" borderId="60" xfId="0" applyNumberFormat="1" applyFont="1" applyFill="1" applyBorder="1" applyAlignment="1">
      <alignment horizontal="center" vertical="center" shrinkToFit="1"/>
    </xf>
    <xf numFmtId="0" fontId="12" fillId="16" borderId="60" xfId="0" applyFont="1" applyFill="1" applyBorder="1" applyAlignment="1">
      <alignment horizontal="center" vertical="center" shrinkToFit="1"/>
    </xf>
    <xf numFmtId="0" fontId="30" fillId="16" borderId="31" xfId="0" applyFont="1" applyFill="1" applyBorder="1" applyAlignment="1">
      <alignment horizontal="center" vertical="center"/>
    </xf>
    <xf numFmtId="49" fontId="10" fillId="16" borderId="39" xfId="0" applyNumberFormat="1" applyFont="1" applyFill="1" applyBorder="1" applyAlignment="1">
      <alignment horizontal="center" vertical="center" shrinkToFit="1"/>
    </xf>
    <xf numFmtId="0" fontId="30" fillId="16" borderId="47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6" borderId="15" xfId="0" applyFont="1" applyFill="1" applyBorder="1" applyAlignment="1">
      <alignment horizontal="center" vertical="center"/>
    </xf>
    <xf numFmtId="2" fontId="24" fillId="16" borderId="4" xfId="0" applyNumberFormat="1" applyFont="1" applyFill="1" applyBorder="1" applyAlignment="1">
      <alignment horizontal="center" vertical="center"/>
    </xf>
    <xf numFmtId="2" fontId="24" fillId="16" borderId="5" xfId="0" applyNumberFormat="1" applyFont="1" applyFill="1" applyBorder="1" applyAlignment="1">
      <alignment horizontal="center" vertical="center"/>
    </xf>
    <xf numFmtId="0" fontId="24" fillId="16" borderId="27" xfId="0" applyFont="1" applyFill="1" applyBorder="1" applyAlignment="1">
      <alignment horizontal="center" vertical="center"/>
    </xf>
    <xf numFmtId="0" fontId="24" fillId="16" borderId="31" xfId="0" applyFont="1" applyFill="1" applyBorder="1">
      <alignment vertical="center"/>
    </xf>
    <xf numFmtId="0" fontId="24" fillId="16" borderId="29" xfId="0" applyFont="1" applyFill="1" applyBorder="1" applyAlignment="1">
      <alignment horizontal="center" vertical="center"/>
    </xf>
    <xf numFmtId="49" fontId="10" fillId="16" borderId="62" xfId="0" applyNumberFormat="1" applyFont="1" applyFill="1" applyBorder="1" applyAlignment="1">
      <alignment horizontal="center" vertical="center" shrinkToFit="1"/>
    </xf>
    <xf numFmtId="0" fontId="31" fillId="16" borderId="55" xfId="0" applyFont="1" applyFill="1" applyBorder="1" applyAlignment="1">
      <alignment horizontal="center" vertical="center"/>
    </xf>
    <xf numFmtId="0" fontId="24" fillId="16" borderId="44" xfId="0" applyFont="1" applyFill="1" applyBorder="1" applyAlignment="1">
      <alignment horizontal="center" vertical="center"/>
    </xf>
    <xf numFmtId="49" fontId="10" fillId="16" borderId="57" xfId="0" applyNumberFormat="1" applyFont="1" applyFill="1" applyBorder="1" applyAlignment="1">
      <alignment horizontal="center" vertical="center" shrinkToFit="1"/>
    </xf>
    <xf numFmtId="0" fontId="31" fillId="16" borderId="59" xfId="0" applyFont="1" applyFill="1" applyBorder="1" applyAlignment="1">
      <alignment horizontal="center" vertical="center"/>
    </xf>
    <xf numFmtId="0" fontId="24" fillId="16" borderId="37" xfId="0" applyFont="1" applyFill="1" applyBorder="1" applyAlignment="1">
      <alignment horizontal="center" vertical="center"/>
    </xf>
    <xf numFmtId="0" fontId="24" fillId="16" borderId="34" xfId="0" applyFont="1" applyFill="1" applyBorder="1" applyAlignment="1">
      <alignment horizontal="center" vertical="center"/>
    </xf>
    <xf numFmtId="0" fontId="24" fillId="16" borderId="38" xfId="0" applyFont="1" applyFill="1" applyBorder="1" applyAlignment="1">
      <alignment horizontal="center" vertical="center"/>
    </xf>
    <xf numFmtId="0" fontId="24" fillId="16" borderId="57" xfId="0" applyFont="1" applyFill="1" applyBorder="1" applyAlignment="1">
      <alignment horizontal="center" vertical="center"/>
    </xf>
    <xf numFmtId="0" fontId="24" fillId="16" borderId="63" xfId="0" applyFont="1" applyFill="1" applyBorder="1" applyAlignment="1">
      <alignment horizontal="center" vertical="center"/>
    </xf>
    <xf numFmtId="0" fontId="24" fillId="16" borderId="58" xfId="0" applyFont="1" applyFill="1" applyBorder="1" applyAlignment="1">
      <alignment horizontal="center" vertical="center"/>
    </xf>
    <xf numFmtId="2" fontId="24" fillId="16" borderId="34" xfId="0" applyNumberFormat="1" applyFont="1" applyFill="1" applyBorder="1" applyAlignment="1">
      <alignment horizontal="center" vertical="center"/>
    </xf>
    <xf numFmtId="2" fontId="24" fillId="16" borderId="38" xfId="0" applyNumberFormat="1" applyFont="1" applyFill="1" applyBorder="1" applyAlignment="1">
      <alignment horizontal="center" vertical="center"/>
    </xf>
    <xf numFmtId="0" fontId="24" fillId="35" borderId="6" xfId="0" applyFont="1" applyFill="1" applyBorder="1" applyAlignment="1">
      <alignment horizontal="center" vertical="center"/>
    </xf>
    <xf numFmtId="0" fontId="24" fillId="35" borderId="1" xfId="0" applyFont="1" applyFill="1" applyBorder="1" applyAlignment="1">
      <alignment horizontal="center" vertical="center"/>
    </xf>
    <xf numFmtId="0" fontId="24" fillId="35" borderId="27" xfId="0" applyFont="1" applyFill="1" applyBorder="1" applyAlignment="1">
      <alignment horizontal="center" vertical="center"/>
    </xf>
    <xf numFmtId="0" fontId="44" fillId="11" borderId="31" xfId="0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/>
    </xf>
    <xf numFmtId="49" fontId="8" fillId="9" borderId="56" xfId="0" applyNumberFormat="1" applyFont="1" applyFill="1" applyBorder="1" applyAlignment="1">
      <alignment horizontal="center"/>
    </xf>
    <xf numFmtId="0" fontId="24" fillId="11" borderId="46" xfId="0" applyFont="1" applyFill="1" applyBorder="1">
      <alignment vertical="center"/>
    </xf>
    <xf numFmtId="0" fontId="43" fillId="11" borderId="29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4" xfId="0" applyFont="1" applyFill="1" applyBorder="1" applyAlignment="1">
      <alignment horizontal="center" vertical="center"/>
    </xf>
    <xf numFmtId="0" fontId="24" fillId="33" borderId="24" xfId="0" applyFont="1" applyFill="1" applyBorder="1" applyAlignment="1">
      <alignment horizontal="center" vertical="center"/>
    </xf>
    <xf numFmtId="0" fontId="24" fillId="25" borderId="2" xfId="0" applyFont="1" applyFill="1" applyBorder="1" applyAlignment="1">
      <alignment horizontal="center" vertical="center"/>
    </xf>
    <xf numFmtId="0" fontId="24" fillId="25" borderId="1" xfId="0" applyFont="1" applyFill="1" applyBorder="1" applyAlignment="1">
      <alignment horizontal="center" vertical="center"/>
    </xf>
    <xf numFmtId="0" fontId="24" fillId="25" borderId="27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4" xfId="0" applyFont="1" applyFill="1" applyBorder="1" applyAlignment="1">
      <alignment horizontal="center" vertical="center"/>
    </xf>
    <xf numFmtId="0" fontId="24" fillId="25" borderId="24" xfId="0" applyFont="1" applyFill="1" applyBorder="1" applyAlignment="1">
      <alignment horizontal="center" vertical="center"/>
    </xf>
    <xf numFmtId="0" fontId="24" fillId="35" borderId="19" xfId="0" applyFont="1" applyFill="1" applyBorder="1" applyAlignment="1">
      <alignment horizontal="center" vertical="center"/>
    </xf>
    <xf numFmtId="0" fontId="24" fillId="35" borderId="20" xfId="0" applyFont="1" applyFill="1" applyBorder="1" applyAlignment="1">
      <alignment horizontal="center" vertical="center"/>
    </xf>
    <xf numFmtId="0" fontId="24" fillId="35" borderId="28" xfId="0" applyFont="1" applyFill="1" applyBorder="1" applyAlignment="1">
      <alignment horizontal="center" vertical="center"/>
    </xf>
    <xf numFmtId="0" fontId="24" fillId="25" borderId="17" xfId="0" applyFont="1" applyFill="1" applyBorder="1" applyAlignment="1">
      <alignment horizontal="center" vertical="center"/>
    </xf>
    <xf numFmtId="0" fontId="24" fillId="25" borderId="9" xfId="0" applyFont="1" applyFill="1" applyBorder="1" applyAlignment="1">
      <alignment horizontal="center" vertical="center"/>
    </xf>
    <xf numFmtId="0" fontId="24" fillId="25" borderId="25" xfId="0" applyFont="1" applyFill="1" applyBorder="1" applyAlignment="1">
      <alignment horizontal="center" vertical="center"/>
    </xf>
    <xf numFmtId="0" fontId="24" fillId="22" borderId="2" xfId="0" applyFont="1" applyFill="1" applyBorder="1" applyAlignment="1">
      <alignment horizontal="center" vertical="center"/>
    </xf>
    <xf numFmtId="49" fontId="10" fillId="22" borderId="60" xfId="0" applyNumberFormat="1" applyFont="1" applyFill="1" applyBorder="1" applyAlignment="1">
      <alignment horizontal="center" vertical="center" shrinkToFit="1"/>
    </xf>
    <xf numFmtId="0" fontId="30" fillId="22" borderId="31" xfId="0" applyFont="1" applyFill="1" applyBorder="1" applyAlignment="1">
      <alignment horizontal="center" vertical="center"/>
    </xf>
    <xf numFmtId="0" fontId="29" fillId="22" borderId="1" xfId="1" applyFill="1" applyBorder="1" applyAlignment="1">
      <alignment horizontal="center" vertical="center"/>
    </xf>
    <xf numFmtId="0" fontId="24" fillId="11" borderId="58" xfId="0" applyFont="1" applyFill="1" applyBorder="1" applyAlignment="1">
      <alignment horizontal="center" vertical="center"/>
    </xf>
    <xf numFmtId="0" fontId="25" fillId="16" borderId="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49" fontId="5" fillId="3" borderId="33" xfId="0" applyNumberFormat="1" applyFont="1" applyFill="1" applyBorder="1" applyAlignment="1">
      <alignment horizontal="center" vertical="center" shrinkToFit="1"/>
    </xf>
    <xf numFmtId="49" fontId="5" fillId="3" borderId="42" xfId="0" applyNumberFormat="1" applyFont="1" applyFill="1" applyBorder="1" applyAlignment="1">
      <alignment horizontal="center" vertical="center" shrinkToFit="1"/>
    </xf>
    <xf numFmtId="49" fontId="5" fillId="3" borderId="43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49" fontId="8" fillId="9" borderId="19" xfId="0" applyNumberFormat="1" applyFont="1" applyFill="1" applyBorder="1" applyAlignment="1">
      <alignment horizontal="center"/>
    </xf>
    <xf numFmtId="49" fontId="9" fillId="10" borderId="20" xfId="0" applyNumberFormat="1" applyFont="1" applyFill="1" applyBorder="1" applyAlignment="1">
      <alignment horizontal="center" vertical="center" shrinkToFit="1"/>
    </xf>
    <xf numFmtId="49" fontId="10" fillId="11" borderId="21" xfId="0" applyNumberFormat="1" applyFont="1" applyFill="1" applyBorder="1" applyAlignment="1">
      <alignment horizontal="center" vertical="center" shrinkToFit="1"/>
    </xf>
    <xf numFmtId="0" fontId="30" fillId="11" borderId="62" xfId="0" applyFont="1" applyFill="1" applyBorder="1" applyAlignment="1">
      <alignment horizontal="center" vertical="center"/>
    </xf>
    <xf numFmtId="0" fontId="24" fillId="27" borderId="22" xfId="0" applyFont="1" applyFill="1" applyBorder="1" applyAlignment="1">
      <alignment horizontal="center" vertical="center"/>
    </xf>
    <xf numFmtId="0" fontId="24" fillId="31" borderId="19" xfId="0" applyFont="1" applyFill="1" applyBorder="1" applyAlignment="1">
      <alignment horizontal="center" vertical="center"/>
    </xf>
    <xf numFmtId="0" fontId="24" fillId="31" borderId="20" xfId="0" applyFont="1" applyFill="1" applyBorder="1" applyAlignment="1">
      <alignment horizontal="center" vertical="center"/>
    </xf>
    <xf numFmtId="0" fontId="24" fillId="11" borderId="42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 shrinkToFit="1"/>
    </xf>
    <xf numFmtId="0" fontId="30" fillId="11" borderId="41" xfId="0" applyFont="1" applyFill="1" applyBorder="1" applyAlignment="1">
      <alignment horizontal="center" vertical="center"/>
    </xf>
  </cellXfs>
  <cellStyles count="2">
    <cellStyle name="一般" xfId="0" builtinId="0"/>
    <cellStyle name="好" xfId="1" builtinId="26"/>
  </cellStyles>
  <dxfs count="169"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C00000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</dxf>
    <dxf>
      <font>
        <color rgb="FFC00000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00FF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00FF"/>
      </font>
    </dxf>
    <dxf>
      <font>
        <color rgb="FFC00000"/>
      </font>
      <fill>
        <patternFill>
          <bgColor rgb="FFFFFF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</dxf>
    <dxf>
      <font>
        <color rgb="FF0000FF"/>
      </font>
      <fill>
        <patternFill>
          <bgColor rgb="FFFFFF00"/>
        </patternFill>
      </fill>
    </dxf>
    <dxf>
      <font>
        <color rgb="FF0000FF"/>
      </font>
      <fill>
        <patternFill>
          <bgColor theme="0"/>
        </patternFill>
      </fill>
    </dxf>
    <dxf>
      <font>
        <color rgb="FFFF0000"/>
      </font>
    </dxf>
    <dxf>
      <font>
        <color rgb="FF0000FF"/>
      </font>
    </dxf>
    <dxf>
      <font>
        <color rgb="FFC00000"/>
      </font>
      <fill>
        <patternFill>
          <bgColor rgb="FFFFFF00"/>
        </patternFill>
      </fill>
    </dxf>
    <dxf>
      <font>
        <color rgb="FFFF0000"/>
      </font>
    </dxf>
    <dxf>
      <font>
        <color rgb="FF0000FF"/>
      </font>
    </dxf>
    <dxf>
      <font>
        <color rgb="FFC00000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0000FF"/>
      <color rgb="FFFFFFCC"/>
      <color rgb="FFFFFF00"/>
      <color rgb="FFFFCCCC"/>
      <color rgb="FFCCFFCC"/>
      <color rgb="FFCCCCFF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N151"/>
  <sheetViews>
    <sheetView tabSelected="1" zoomScale="115" zoomScaleNormal="115" workbookViewId="0">
      <pane xSplit="4" ySplit="2" topLeftCell="E3" activePane="bottomRight" state="frozen"/>
      <selection pane="topRight" activeCell="H1" sqref="H1"/>
      <selection pane="bottomLeft" activeCell="A3" sqref="A3"/>
      <selection pane="bottomRight" activeCell="AD3" sqref="AD3"/>
    </sheetView>
  </sheetViews>
  <sheetFormatPr defaultRowHeight="16.5" x14ac:dyDescent="0.25"/>
  <cols>
    <col min="1" max="1" width="4.75" customWidth="1"/>
    <col min="2" max="2" width="7.875" customWidth="1"/>
    <col min="3" max="3" width="6" hidden="1" customWidth="1"/>
    <col min="4" max="4" width="8.125" hidden="1" customWidth="1"/>
    <col min="5" max="8" width="6.25" hidden="1" customWidth="1"/>
    <col min="9" max="12" width="5.375" hidden="1" customWidth="1"/>
    <col min="13" max="14" width="6.25" hidden="1" customWidth="1"/>
    <col min="15" max="15" width="4.25" hidden="1" customWidth="1"/>
    <col min="16" max="16" width="7.625" hidden="1" customWidth="1"/>
    <col min="17" max="19" width="5.25" hidden="1" customWidth="1"/>
    <col min="20" max="26" width="4.75" hidden="1" customWidth="1"/>
    <col min="27" max="27" width="6.875" hidden="1" customWidth="1"/>
    <col min="28" max="30" width="6.875" customWidth="1"/>
    <col min="31" max="32" width="9" hidden="1" customWidth="1"/>
    <col min="33" max="33" width="9" style="45" hidden="1" customWidth="1"/>
    <col min="34" max="40" width="9" hidden="1" customWidth="1"/>
    <col min="41" max="43" width="9" customWidth="1"/>
  </cols>
  <sheetData>
    <row r="1" spans="1:39" ht="17.25" thickBot="1" x14ac:dyDescent="0.3">
      <c r="A1" s="372"/>
      <c r="B1" s="681"/>
      <c r="C1" s="682"/>
      <c r="D1" s="369"/>
      <c r="E1" s="683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328"/>
      <c r="Q1" s="684" t="s">
        <v>328</v>
      </c>
      <c r="R1" s="684"/>
      <c r="S1" s="684"/>
      <c r="T1" s="684"/>
      <c r="U1" s="684"/>
      <c r="V1" s="684"/>
      <c r="W1" s="684"/>
      <c r="X1" s="684"/>
      <c r="Y1" s="684"/>
      <c r="Z1" s="684"/>
      <c r="AA1" s="332"/>
      <c r="AB1" s="338"/>
      <c r="AC1" s="329"/>
      <c r="AD1" s="330"/>
      <c r="AE1" s="316"/>
      <c r="AF1" s="685" t="s">
        <v>1</v>
      </c>
      <c r="AG1" s="686"/>
      <c r="AH1" s="687" t="s">
        <v>2</v>
      </c>
      <c r="AI1" s="685"/>
      <c r="AJ1" s="685"/>
      <c r="AK1" s="685"/>
      <c r="AL1" s="685"/>
      <c r="AM1" s="686"/>
    </row>
    <row r="2" spans="1:39" ht="17.25" thickBot="1" x14ac:dyDescent="0.3">
      <c r="A2" s="373" t="s">
        <v>3</v>
      </c>
      <c r="B2" s="321" t="s">
        <v>4</v>
      </c>
      <c r="C2" s="400" t="s">
        <v>5</v>
      </c>
      <c r="D2" s="370" t="s">
        <v>327</v>
      </c>
      <c r="E2" s="362" t="s">
        <v>329</v>
      </c>
      <c r="F2" s="322" t="s">
        <v>344</v>
      </c>
      <c r="G2" s="357" t="s">
        <v>345</v>
      </c>
      <c r="H2" s="358" t="s">
        <v>346</v>
      </c>
      <c r="I2" s="323" t="s">
        <v>347</v>
      </c>
      <c r="J2" s="322" t="s">
        <v>348</v>
      </c>
      <c r="K2" s="322" t="s">
        <v>349</v>
      </c>
      <c r="L2" s="322" t="s">
        <v>350</v>
      </c>
      <c r="M2" s="324" t="s">
        <v>351</v>
      </c>
      <c r="N2" s="322" t="s">
        <v>330</v>
      </c>
      <c r="O2" s="359" t="s">
        <v>7</v>
      </c>
      <c r="P2" s="352" t="s">
        <v>8</v>
      </c>
      <c r="Q2" s="355" t="s">
        <v>359</v>
      </c>
      <c r="R2" s="325" t="s">
        <v>360</v>
      </c>
      <c r="S2" s="325" t="s">
        <v>352</v>
      </c>
      <c r="T2" s="325" t="s">
        <v>361</v>
      </c>
      <c r="U2" s="325" t="s">
        <v>353</v>
      </c>
      <c r="V2" s="325" t="s">
        <v>354</v>
      </c>
      <c r="W2" s="325" t="s">
        <v>355</v>
      </c>
      <c r="X2" s="325" t="s">
        <v>356</v>
      </c>
      <c r="Y2" s="325" t="s">
        <v>357</v>
      </c>
      <c r="Z2" s="345" t="s">
        <v>358</v>
      </c>
      <c r="AA2" s="352" t="s">
        <v>9</v>
      </c>
      <c r="AB2" s="339" t="s">
        <v>10</v>
      </c>
      <c r="AC2" s="326" t="s">
        <v>11</v>
      </c>
      <c r="AD2" s="327" t="s">
        <v>12</v>
      </c>
      <c r="AE2" s="155" t="s">
        <v>13</v>
      </c>
      <c r="AF2" s="148" t="s">
        <v>14</v>
      </c>
      <c r="AG2" s="160" t="s">
        <v>15</v>
      </c>
      <c r="AH2" s="155" t="s">
        <v>16</v>
      </c>
      <c r="AI2" s="149" t="s">
        <v>17</v>
      </c>
      <c r="AJ2" s="154" t="s">
        <v>13</v>
      </c>
      <c r="AK2" s="54" t="s">
        <v>18</v>
      </c>
      <c r="AL2" s="54" t="s">
        <v>19</v>
      </c>
      <c r="AM2" s="55" t="s">
        <v>20</v>
      </c>
    </row>
    <row r="3" spans="1:39" x14ac:dyDescent="0.25">
      <c r="A3" s="657" t="s">
        <v>326</v>
      </c>
      <c r="B3" s="406" t="s">
        <v>21</v>
      </c>
      <c r="C3" s="407" t="s">
        <v>177</v>
      </c>
      <c r="D3" s="658"/>
      <c r="E3" s="366">
        <v>8</v>
      </c>
      <c r="F3" s="62">
        <v>5</v>
      </c>
      <c r="G3" s="336">
        <v>4</v>
      </c>
      <c r="H3" s="283">
        <v>3</v>
      </c>
      <c r="I3" s="62">
        <v>5</v>
      </c>
      <c r="J3" s="284">
        <v>3</v>
      </c>
      <c r="K3" s="62">
        <v>5</v>
      </c>
      <c r="L3" s="62">
        <v>5</v>
      </c>
      <c r="M3" s="320">
        <v>2.5</v>
      </c>
      <c r="N3" s="284">
        <v>8.5</v>
      </c>
      <c r="O3" s="134"/>
      <c r="P3" s="63">
        <f>SUM(E3:N3)</f>
        <v>49</v>
      </c>
      <c r="Q3" s="270">
        <v>4</v>
      </c>
      <c r="R3" s="271">
        <v>2</v>
      </c>
      <c r="S3" s="271">
        <v>2.5</v>
      </c>
      <c r="T3" s="271">
        <v>3</v>
      </c>
      <c r="U3" s="271">
        <v>3</v>
      </c>
      <c r="V3" s="271">
        <v>3</v>
      </c>
      <c r="W3" s="271">
        <v>3</v>
      </c>
      <c r="X3" s="271">
        <v>3</v>
      </c>
      <c r="Y3" s="271">
        <v>3</v>
      </c>
      <c r="Z3" s="349">
        <v>3</v>
      </c>
      <c r="AA3" s="63">
        <f>SUM(Q3:Z3)</f>
        <v>29.5</v>
      </c>
      <c r="AB3" s="343">
        <f>AA3/0.4</f>
        <v>73.75</v>
      </c>
      <c r="AC3" s="146">
        <f>P3/0.6</f>
        <v>81.666666666666671</v>
      </c>
      <c r="AD3" s="192">
        <f>P3+AA3</f>
        <v>78.5</v>
      </c>
      <c r="AE3" s="126"/>
      <c r="AF3" s="22"/>
      <c r="AG3" s="79"/>
      <c r="AH3" s="156"/>
      <c r="AI3" s="150"/>
      <c r="AJ3" s="34" t="e">
        <f t="shared" ref="AJ3:AJ34" si="0">RANK(AH3,$AH$3:$AH$151)</f>
        <v>#N/A</v>
      </c>
      <c r="AK3" s="32">
        <f>IF(AH3*5&gt;100, 100, AH3*5)</f>
        <v>0</v>
      </c>
      <c r="AL3" s="32" t="e">
        <f>100.35-AJ3*0.35</f>
        <v>#N/A</v>
      </c>
      <c r="AM3" s="41" t="e">
        <f>MAX(AK3:AL3)</f>
        <v>#N/A</v>
      </c>
    </row>
    <row r="4" spans="1:39" x14ac:dyDescent="0.25">
      <c r="A4" s="374" t="s">
        <v>326</v>
      </c>
      <c r="B4" s="319" t="s">
        <v>23</v>
      </c>
      <c r="C4" s="167" t="s">
        <v>178</v>
      </c>
      <c r="D4" s="178" t="s">
        <v>406</v>
      </c>
      <c r="E4" s="364">
        <v>8</v>
      </c>
      <c r="F4" s="47">
        <v>5</v>
      </c>
      <c r="G4" s="334">
        <v>4</v>
      </c>
      <c r="H4" s="243">
        <v>3</v>
      </c>
      <c r="I4" s="47">
        <v>5</v>
      </c>
      <c r="J4" s="244">
        <v>3</v>
      </c>
      <c r="K4" s="47">
        <v>3</v>
      </c>
      <c r="L4" s="244">
        <v>3</v>
      </c>
      <c r="M4" s="90">
        <v>2.5</v>
      </c>
      <c r="N4" s="244">
        <v>8.5</v>
      </c>
      <c r="O4" s="173"/>
      <c r="P4" s="58">
        <f>SUM(E4:N4)</f>
        <v>45</v>
      </c>
      <c r="Q4" s="517"/>
      <c r="R4" s="518"/>
      <c r="S4" s="518"/>
      <c r="T4" s="518"/>
      <c r="U4" s="518"/>
      <c r="V4" s="518"/>
      <c r="W4" s="518"/>
      <c r="X4" s="518"/>
      <c r="Y4" s="518"/>
      <c r="Z4" s="519"/>
      <c r="AA4" s="58">
        <v>26</v>
      </c>
      <c r="AB4" s="459">
        <f t="shared" ref="AB4:AB9" si="1">AA4/0.4</f>
        <v>65</v>
      </c>
      <c r="AC4" s="117">
        <f t="shared" ref="AC4:AC67" si="2">P4/0.6</f>
        <v>75</v>
      </c>
      <c r="AD4" s="118">
        <f>P4+AA4</f>
        <v>71</v>
      </c>
      <c r="AE4" s="119"/>
      <c r="AF4" s="3"/>
      <c r="AG4" s="161"/>
      <c r="AH4" s="157"/>
      <c r="AI4" s="151"/>
      <c r="AJ4" s="35" t="e">
        <f t="shared" si="0"/>
        <v>#N/A</v>
      </c>
      <c r="AK4" s="31">
        <f t="shared" ref="AK4:AK7" si="3">IF(AH4*5&gt;100, 100, AH4*5)</f>
        <v>0</v>
      </c>
      <c r="AL4" s="31" t="e">
        <f t="shared" ref="AL4:AL7" si="4">100.35-AJ4*0.35</f>
        <v>#N/A</v>
      </c>
      <c r="AM4" s="42" t="e">
        <f t="shared" ref="AM4:AM7" si="5">MAX(AK4:AL4)</f>
        <v>#N/A</v>
      </c>
    </row>
    <row r="5" spans="1:39" x14ac:dyDescent="0.25">
      <c r="A5" s="374" t="s">
        <v>326</v>
      </c>
      <c r="B5" s="319" t="s">
        <v>25</v>
      </c>
      <c r="C5" s="167" t="s">
        <v>179</v>
      </c>
      <c r="D5" s="178" t="s">
        <v>406</v>
      </c>
      <c r="E5" s="364">
        <v>8</v>
      </c>
      <c r="F5" s="47">
        <v>5</v>
      </c>
      <c r="G5" s="334">
        <v>4</v>
      </c>
      <c r="H5" s="243">
        <v>3</v>
      </c>
      <c r="I5" s="47">
        <v>5</v>
      </c>
      <c r="J5" s="244">
        <v>3</v>
      </c>
      <c r="K5" s="47">
        <v>5</v>
      </c>
      <c r="L5" s="244">
        <v>3</v>
      </c>
      <c r="M5" s="90">
        <v>2.5</v>
      </c>
      <c r="N5" s="244">
        <v>8.5</v>
      </c>
      <c r="O5" s="173"/>
      <c r="P5" s="58">
        <f t="shared" ref="P5:P68" si="6">SUM(E5:N5)</f>
        <v>47</v>
      </c>
      <c r="Q5" s="517"/>
      <c r="R5" s="518"/>
      <c r="S5" s="518"/>
      <c r="T5" s="518"/>
      <c r="U5" s="518"/>
      <c r="V5" s="518"/>
      <c r="W5" s="518"/>
      <c r="X5" s="518"/>
      <c r="Y5" s="518"/>
      <c r="Z5" s="519"/>
      <c r="AA5" s="58">
        <v>24</v>
      </c>
      <c r="AB5" s="459">
        <f t="shared" si="1"/>
        <v>60</v>
      </c>
      <c r="AC5" s="117">
        <f t="shared" si="2"/>
        <v>78.333333333333343</v>
      </c>
      <c r="AD5" s="118">
        <f t="shared" ref="AD5:AD68" si="7">P5+AA5</f>
        <v>71</v>
      </c>
      <c r="AE5" s="119"/>
      <c r="AF5" s="3"/>
      <c r="AG5" s="161"/>
      <c r="AH5" s="157"/>
      <c r="AI5" s="151"/>
      <c r="AJ5" s="35" t="e">
        <f t="shared" si="0"/>
        <v>#N/A</v>
      </c>
      <c r="AK5" s="31">
        <f t="shared" si="3"/>
        <v>0</v>
      </c>
      <c r="AL5" s="31" t="e">
        <f t="shared" si="4"/>
        <v>#N/A</v>
      </c>
      <c r="AM5" s="42" t="e">
        <f t="shared" si="5"/>
        <v>#N/A</v>
      </c>
    </row>
    <row r="6" spans="1:39" x14ac:dyDescent="0.25">
      <c r="A6" s="374" t="s">
        <v>326</v>
      </c>
      <c r="B6" s="319" t="s">
        <v>27</v>
      </c>
      <c r="C6" s="167" t="s">
        <v>180</v>
      </c>
      <c r="D6" s="447" t="s">
        <v>404</v>
      </c>
      <c r="E6" s="364">
        <v>8</v>
      </c>
      <c r="F6" s="47">
        <v>5</v>
      </c>
      <c r="G6" s="334">
        <v>4</v>
      </c>
      <c r="H6" s="243">
        <v>3</v>
      </c>
      <c r="I6" s="47">
        <v>4.5</v>
      </c>
      <c r="J6" s="244">
        <v>3</v>
      </c>
      <c r="K6" s="47"/>
      <c r="L6" s="244">
        <v>3</v>
      </c>
      <c r="M6" s="90">
        <v>2.5</v>
      </c>
      <c r="N6" s="244">
        <v>8.5</v>
      </c>
      <c r="O6" s="173"/>
      <c r="P6" s="58">
        <f t="shared" si="6"/>
        <v>41.5</v>
      </c>
      <c r="Q6" s="266">
        <v>3.5</v>
      </c>
      <c r="R6" s="267">
        <v>3.5</v>
      </c>
      <c r="S6" s="267">
        <v>3.5</v>
      </c>
      <c r="T6" s="267">
        <v>3</v>
      </c>
      <c r="U6" s="267">
        <v>3</v>
      </c>
      <c r="V6" s="267">
        <v>3.5</v>
      </c>
      <c r="W6" s="267">
        <v>3.5</v>
      </c>
      <c r="X6" s="267">
        <v>3.5</v>
      </c>
      <c r="Y6" s="267">
        <v>3</v>
      </c>
      <c r="Z6" s="347">
        <v>3</v>
      </c>
      <c r="AA6" s="58">
        <f t="shared" ref="AA6:AA68" si="8">SUM(Q6:Z6)</f>
        <v>33</v>
      </c>
      <c r="AB6" s="341">
        <f t="shared" si="1"/>
        <v>82.5</v>
      </c>
      <c r="AC6" s="117">
        <f t="shared" si="2"/>
        <v>69.166666666666671</v>
      </c>
      <c r="AD6" s="118">
        <f t="shared" si="7"/>
        <v>74.5</v>
      </c>
      <c r="AE6" s="119"/>
      <c r="AF6" s="3"/>
      <c r="AG6" s="161"/>
      <c r="AH6" s="157"/>
      <c r="AI6" s="151"/>
      <c r="AJ6" s="35" t="e">
        <f t="shared" si="0"/>
        <v>#N/A</v>
      </c>
      <c r="AK6" s="31">
        <f t="shared" si="3"/>
        <v>0</v>
      </c>
      <c r="AL6" s="31" t="e">
        <f t="shared" si="4"/>
        <v>#N/A</v>
      </c>
      <c r="AM6" s="42" t="e">
        <f t="shared" si="5"/>
        <v>#N/A</v>
      </c>
    </row>
    <row r="7" spans="1:39" x14ac:dyDescent="0.25">
      <c r="A7" s="374" t="s">
        <v>403</v>
      </c>
      <c r="B7" s="319" t="s">
        <v>29</v>
      </c>
      <c r="C7" s="167" t="s">
        <v>181</v>
      </c>
      <c r="D7" s="550"/>
      <c r="E7" s="364">
        <v>8</v>
      </c>
      <c r="F7" s="47">
        <v>5</v>
      </c>
      <c r="G7" s="334">
        <v>4</v>
      </c>
      <c r="H7" s="243">
        <v>3</v>
      </c>
      <c r="I7" s="47">
        <v>5</v>
      </c>
      <c r="J7" s="244">
        <v>3</v>
      </c>
      <c r="K7" s="47"/>
      <c r="L7" s="244">
        <v>3</v>
      </c>
      <c r="M7" s="90">
        <v>2.5</v>
      </c>
      <c r="N7" s="244">
        <v>8.5</v>
      </c>
      <c r="O7" s="173"/>
      <c r="P7" s="58">
        <f t="shared" si="6"/>
        <v>42</v>
      </c>
      <c r="Q7" s="663"/>
      <c r="R7" s="664"/>
      <c r="S7" s="664"/>
      <c r="T7" s="664"/>
      <c r="U7" s="664"/>
      <c r="V7" s="664"/>
      <c r="W7" s="664"/>
      <c r="X7" s="664"/>
      <c r="Y7" s="664"/>
      <c r="Z7" s="665"/>
      <c r="AA7" s="58">
        <f t="shared" si="8"/>
        <v>0</v>
      </c>
      <c r="AB7" s="341">
        <f t="shared" si="1"/>
        <v>0</v>
      </c>
      <c r="AC7" s="117">
        <f t="shared" si="2"/>
        <v>70</v>
      </c>
      <c r="AD7" s="118">
        <f t="shared" si="7"/>
        <v>42</v>
      </c>
      <c r="AE7" s="119"/>
      <c r="AF7" s="3"/>
      <c r="AG7" s="161"/>
      <c r="AH7" s="157"/>
      <c r="AI7" s="151"/>
      <c r="AJ7" s="35" t="e">
        <f t="shared" si="0"/>
        <v>#N/A</v>
      </c>
      <c r="AK7" s="31">
        <f t="shared" si="3"/>
        <v>0</v>
      </c>
      <c r="AL7" s="31" t="e">
        <f t="shared" si="4"/>
        <v>#N/A</v>
      </c>
      <c r="AM7" s="42" t="e">
        <f t="shared" si="5"/>
        <v>#N/A</v>
      </c>
    </row>
    <row r="8" spans="1:39" x14ac:dyDescent="0.25">
      <c r="A8" s="374" t="s">
        <v>326</v>
      </c>
      <c r="B8" s="319" t="s">
        <v>31</v>
      </c>
      <c r="C8" s="167" t="s">
        <v>182</v>
      </c>
      <c r="D8" s="297" t="s">
        <v>407</v>
      </c>
      <c r="E8" s="364">
        <v>8</v>
      </c>
      <c r="F8" s="47">
        <v>5</v>
      </c>
      <c r="G8" s="334">
        <v>4</v>
      </c>
      <c r="H8" s="243">
        <v>3</v>
      </c>
      <c r="I8" s="47">
        <v>5</v>
      </c>
      <c r="J8" s="244">
        <v>3</v>
      </c>
      <c r="K8" s="47"/>
      <c r="L8" s="244">
        <v>3</v>
      </c>
      <c r="M8" s="90">
        <v>2.5</v>
      </c>
      <c r="N8" s="244">
        <v>8.5</v>
      </c>
      <c r="O8" s="173"/>
      <c r="P8" s="58">
        <f t="shared" si="6"/>
        <v>42</v>
      </c>
      <c r="Q8" s="455">
        <v>1</v>
      </c>
      <c r="R8" s="456">
        <v>3</v>
      </c>
      <c r="S8" s="456">
        <v>2</v>
      </c>
      <c r="T8" s="456">
        <v>3</v>
      </c>
      <c r="U8" s="456">
        <v>3</v>
      </c>
      <c r="V8" s="456">
        <v>2</v>
      </c>
      <c r="W8" s="456">
        <v>2</v>
      </c>
      <c r="X8" s="456">
        <v>2</v>
      </c>
      <c r="Y8" s="456">
        <v>1</v>
      </c>
      <c r="Z8" s="457">
        <v>2</v>
      </c>
      <c r="AA8" s="58">
        <v>24</v>
      </c>
      <c r="AB8" s="459">
        <f t="shared" si="1"/>
        <v>60</v>
      </c>
      <c r="AC8" s="117">
        <f t="shared" si="2"/>
        <v>70</v>
      </c>
      <c r="AD8" s="118">
        <f t="shared" si="7"/>
        <v>66</v>
      </c>
      <c r="AE8" s="119"/>
      <c r="AF8" s="3"/>
      <c r="AG8" s="161"/>
      <c r="AH8" s="157"/>
      <c r="AI8" s="151"/>
      <c r="AJ8" s="35" t="e">
        <f t="shared" si="0"/>
        <v>#N/A</v>
      </c>
      <c r="AK8" s="31">
        <f t="shared" ref="AK8:AK71" si="9">IF(AH8*5&gt;100, 100, AH8*5)</f>
        <v>0</v>
      </c>
      <c r="AL8" s="31" t="e">
        <f t="shared" ref="AL8:AL71" si="10">100.35-AJ8*0.35</f>
        <v>#N/A</v>
      </c>
      <c r="AM8" s="42" t="e">
        <f t="shared" ref="AM8:AM71" si="11">MAX(AK8:AL8)</f>
        <v>#N/A</v>
      </c>
    </row>
    <row r="9" spans="1:39" x14ac:dyDescent="0.25">
      <c r="A9" s="374" t="s">
        <v>326</v>
      </c>
      <c r="B9" s="319" t="s">
        <v>33</v>
      </c>
      <c r="C9" s="167" t="s">
        <v>183</v>
      </c>
      <c r="D9" s="550"/>
      <c r="E9" s="364">
        <v>8</v>
      </c>
      <c r="F9" s="47">
        <v>5</v>
      </c>
      <c r="G9" s="334">
        <v>4</v>
      </c>
      <c r="H9" s="243">
        <v>3</v>
      </c>
      <c r="I9" s="47">
        <v>5</v>
      </c>
      <c r="J9" s="244">
        <v>3</v>
      </c>
      <c r="K9" s="47"/>
      <c r="L9" s="244">
        <v>3</v>
      </c>
      <c r="M9" s="90">
        <v>2.5</v>
      </c>
      <c r="N9" s="244">
        <v>8.5</v>
      </c>
      <c r="O9" s="173"/>
      <c r="P9" s="58">
        <f t="shared" si="6"/>
        <v>42</v>
      </c>
      <c r="Q9" s="663"/>
      <c r="R9" s="664"/>
      <c r="S9" s="664"/>
      <c r="T9" s="664"/>
      <c r="U9" s="664"/>
      <c r="V9" s="664"/>
      <c r="W9" s="664"/>
      <c r="X9" s="664"/>
      <c r="Y9" s="664"/>
      <c r="Z9" s="665"/>
      <c r="AA9" s="58">
        <f t="shared" si="8"/>
        <v>0</v>
      </c>
      <c r="AB9" s="341">
        <f t="shared" si="1"/>
        <v>0</v>
      </c>
      <c r="AC9" s="117">
        <f t="shared" si="2"/>
        <v>70</v>
      </c>
      <c r="AD9" s="118">
        <f t="shared" si="7"/>
        <v>42</v>
      </c>
      <c r="AE9" s="119"/>
      <c r="AF9" s="3"/>
      <c r="AG9" s="161"/>
      <c r="AH9" s="157"/>
      <c r="AI9" s="151"/>
      <c r="AJ9" s="35" t="e">
        <f t="shared" si="0"/>
        <v>#N/A</v>
      </c>
      <c r="AK9" s="31">
        <f t="shared" si="9"/>
        <v>0</v>
      </c>
      <c r="AL9" s="31" t="e">
        <f t="shared" si="10"/>
        <v>#N/A</v>
      </c>
      <c r="AM9" s="42" t="e">
        <f t="shared" si="11"/>
        <v>#N/A</v>
      </c>
    </row>
    <row r="10" spans="1:39" x14ac:dyDescent="0.25">
      <c r="A10" s="374" t="s">
        <v>326</v>
      </c>
      <c r="B10" s="319" t="s">
        <v>34</v>
      </c>
      <c r="C10" s="167" t="s">
        <v>184</v>
      </c>
      <c r="D10" s="447" t="s">
        <v>404</v>
      </c>
      <c r="E10" s="364">
        <v>8</v>
      </c>
      <c r="F10" s="47">
        <v>5</v>
      </c>
      <c r="G10" s="334">
        <v>4</v>
      </c>
      <c r="H10" s="243">
        <v>3</v>
      </c>
      <c r="I10" s="47">
        <v>4.5</v>
      </c>
      <c r="J10" s="244">
        <v>3</v>
      </c>
      <c r="K10" s="47">
        <v>5</v>
      </c>
      <c r="L10" s="244">
        <v>3</v>
      </c>
      <c r="M10" s="90">
        <v>2.5</v>
      </c>
      <c r="N10" s="244">
        <v>8.5</v>
      </c>
      <c r="O10" s="114"/>
      <c r="P10" s="58">
        <f t="shared" si="6"/>
        <v>46.5</v>
      </c>
      <c r="Q10" s="266">
        <v>3.5</v>
      </c>
      <c r="R10" s="267">
        <v>2.5</v>
      </c>
      <c r="S10" s="267">
        <v>4</v>
      </c>
      <c r="T10" s="267">
        <v>3</v>
      </c>
      <c r="U10" s="267">
        <v>4</v>
      </c>
      <c r="V10" s="267">
        <v>2</v>
      </c>
      <c r="W10" s="267">
        <v>2</v>
      </c>
      <c r="X10" s="267">
        <v>4</v>
      </c>
      <c r="Y10" s="267">
        <v>2</v>
      </c>
      <c r="Z10" s="347">
        <v>3</v>
      </c>
      <c r="AA10" s="58">
        <f t="shared" si="8"/>
        <v>30</v>
      </c>
      <c r="AB10" s="341">
        <f>AA10/0.4</f>
        <v>75</v>
      </c>
      <c r="AC10" s="117">
        <f>P10/0.6</f>
        <v>77.5</v>
      </c>
      <c r="AD10" s="118">
        <f t="shared" si="7"/>
        <v>76.5</v>
      </c>
      <c r="AE10" s="119"/>
      <c r="AF10" s="3"/>
      <c r="AG10" s="161"/>
      <c r="AH10" s="157"/>
      <c r="AI10" s="151"/>
      <c r="AJ10" s="35" t="e">
        <f t="shared" si="0"/>
        <v>#N/A</v>
      </c>
      <c r="AK10" s="31">
        <f t="shared" si="9"/>
        <v>0</v>
      </c>
      <c r="AL10" s="31" t="e">
        <f t="shared" si="10"/>
        <v>#N/A</v>
      </c>
      <c r="AM10" s="42" t="e">
        <f t="shared" si="11"/>
        <v>#N/A</v>
      </c>
    </row>
    <row r="11" spans="1:39" x14ac:dyDescent="0.25">
      <c r="A11" s="374" t="s">
        <v>326</v>
      </c>
      <c r="B11" s="319" t="s">
        <v>36</v>
      </c>
      <c r="C11" s="167" t="s">
        <v>185</v>
      </c>
      <c r="D11" s="447" t="s">
        <v>404</v>
      </c>
      <c r="E11" s="364">
        <v>8</v>
      </c>
      <c r="F11" s="47">
        <v>5</v>
      </c>
      <c r="G11" s="334">
        <v>4</v>
      </c>
      <c r="H11" s="243">
        <v>3</v>
      </c>
      <c r="I11" s="47">
        <v>0</v>
      </c>
      <c r="J11" s="244">
        <v>3</v>
      </c>
      <c r="K11" s="47"/>
      <c r="L11" s="244">
        <v>3</v>
      </c>
      <c r="M11" s="90">
        <v>2.5</v>
      </c>
      <c r="N11" s="244">
        <v>8.5</v>
      </c>
      <c r="O11" s="173"/>
      <c r="P11" s="58">
        <f t="shared" si="6"/>
        <v>37</v>
      </c>
      <c r="Q11" s="266">
        <v>3.5</v>
      </c>
      <c r="R11" s="267">
        <v>2.5</v>
      </c>
      <c r="S11" s="267">
        <v>2.5</v>
      </c>
      <c r="T11" s="267">
        <v>2.5</v>
      </c>
      <c r="U11" s="267">
        <v>2.5</v>
      </c>
      <c r="V11" s="267">
        <v>2.5</v>
      </c>
      <c r="W11" s="267">
        <v>2.5</v>
      </c>
      <c r="X11" s="267">
        <v>2</v>
      </c>
      <c r="Y11" s="267">
        <v>2.5</v>
      </c>
      <c r="Z11" s="347">
        <v>3</v>
      </c>
      <c r="AA11" s="58">
        <f t="shared" si="8"/>
        <v>26</v>
      </c>
      <c r="AB11" s="341">
        <f t="shared" ref="AB11:AB74" si="12">AA11/0.4</f>
        <v>65</v>
      </c>
      <c r="AC11" s="117">
        <f t="shared" si="2"/>
        <v>61.666666666666671</v>
      </c>
      <c r="AD11" s="118">
        <f t="shared" si="7"/>
        <v>63</v>
      </c>
      <c r="AE11" s="119"/>
      <c r="AF11" s="3"/>
      <c r="AG11" s="161"/>
      <c r="AH11" s="157"/>
      <c r="AI11" s="151"/>
      <c r="AJ11" s="35" t="e">
        <f t="shared" si="0"/>
        <v>#N/A</v>
      </c>
      <c r="AK11" s="31">
        <f t="shared" si="9"/>
        <v>0</v>
      </c>
      <c r="AL11" s="31" t="e">
        <f t="shared" si="10"/>
        <v>#N/A</v>
      </c>
      <c r="AM11" s="42" t="e">
        <f t="shared" si="11"/>
        <v>#N/A</v>
      </c>
    </row>
    <row r="12" spans="1:39" x14ac:dyDescent="0.25">
      <c r="A12" s="374" t="s">
        <v>326</v>
      </c>
      <c r="B12" s="319" t="s">
        <v>38</v>
      </c>
      <c r="C12" s="167" t="s">
        <v>186</v>
      </c>
      <c r="D12" s="550"/>
      <c r="E12" s="364">
        <v>8</v>
      </c>
      <c r="F12" s="47">
        <v>5</v>
      </c>
      <c r="G12" s="334">
        <v>4</v>
      </c>
      <c r="H12" s="243">
        <v>3</v>
      </c>
      <c r="I12" s="47">
        <v>0</v>
      </c>
      <c r="J12" s="244">
        <v>3</v>
      </c>
      <c r="K12" s="47"/>
      <c r="L12" s="244">
        <v>3</v>
      </c>
      <c r="M12" s="90">
        <v>2.5</v>
      </c>
      <c r="N12" s="244">
        <v>8.5</v>
      </c>
      <c r="O12" s="173"/>
      <c r="P12" s="58">
        <f t="shared" si="6"/>
        <v>37</v>
      </c>
      <c r="Q12" s="663"/>
      <c r="R12" s="664"/>
      <c r="S12" s="664"/>
      <c r="T12" s="664"/>
      <c r="U12" s="664"/>
      <c r="V12" s="664"/>
      <c r="W12" s="664"/>
      <c r="X12" s="664"/>
      <c r="Y12" s="664"/>
      <c r="Z12" s="665"/>
      <c r="AA12" s="58">
        <f t="shared" si="8"/>
        <v>0</v>
      </c>
      <c r="AB12" s="341">
        <f t="shared" si="12"/>
        <v>0</v>
      </c>
      <c r="AC12" s="117">
        <f t="shared" si="2"/>
        <v>61.666666666666671</v>
      </c>
      <c r="AD12" s="118">
        <f t="shared" si="7"/>
        <v>37</v>
      </c>
      <c r="AE12" s="119"/>
      <c r="AF12" s="3"/>
      <c r="AG12" s="161"/>
      <c r="AH12" s="157"/>
      <c r="AI12" s="151"/>
      <c r="AJ12" s="35" t="e">
        <f t="shared" si="0"/>
        <v>#N/A</v>
      </c>
      <c r="AK12" s="31">
        <f t="shared" si="9"/>
        <v>0</v>
      </c>
      <c r="AL12" s="31" t="e">
        <f t="shared" si="10"/>
        <v>#N/A</v>
      </c>
      <c r="AM12" s="42" t="e">
        <f t="shared" si="11"/>
        <v>#N/A</v>
      </c>
    </row>
    <row r="13" spans="1:39" x14ac:dyDescent="0.25">
      <c r="A13" s="374" t="s">
        <v>326</v>
      </c>
      <c r="B13" s="319" t="s">
        <v>68</v>
      </c>
      <c r="C13" s="167" t="s">
        <v>187</v>
      </c>
      <c r="D13" s="447" t="s">
        <v>404</v>
      </c>
      <c r="E13" s="364">
        <v>8</v>
      </c>
      <c r="F13" s="47">
        <v>5</v>
      </c>
      <c r="G13" s="334">
        <v>4</v>
      </c>
      <c r="H13" s="243">
        <v>3</v>
      </c>
      <c r="I13" s="47">
        <v>5</v>
      </c>
      <c r="J13" s="47">
        <v>5</v>
      </c>
      <c r="K13" s="47">
        <v>5</v>
      </c>
      <c r="L13" s="47">
        <v>5</v>
      </c>
      <c r="M13" s="90">
        <v>2.5</v>
      </c>
      <c r="N13" s="244">
        <v>8.5</v>
      </c>
      <c r="O13" s="173"/>
      <c r="P13" s="58">
        <f t="shared" si="6"/>
        <v>51</v>
      </c>
      <c r="Q13" s="266">
        <v>4</v>
      </c>
      <c r="R13" s="267">
        <v>4</v>
      </c>
      <c r="S13" s="267">
        <v>4</v>
      </c>
      <c r="T13" s="267">
        <v>4</v>
      </c>
      <c r="U13" s="267">
        <v>4</v>
      </c>
      <c r="V13" s="267">
        <v>3.5</v>
      </c>
      <c r="W13" s="267">
        <v>3.5</v>
      </c>
      <c r="X13" s="267">
        <v>4</v>
      </c>
      <c r="Y13" s="267">
        <v>3.5</v>
      </c>
      <c r="Z13" s="347">
        <v>4</v>
      </c>
      <c r="AA13" s="58">
        <f t="shared" si="8"/>
        <v>38.5</v>
      </c>
      <c r="AB13" s="341">
        <f t="shared" si="12"/>
        <v>96.25</v>
      </c>
      <c r="AC13" s="117">
        <f t="shared" si="2"/>
        <v>85</v>
      </c>
      <c r="AD13" s="118">
        <f t="shared" si="7"/>
        <v>89.5</v>
      </c>
      <c r="AE13" s="119"/>
      <c r="AF13" s="3"/>
      <c r="AG13" s="161"/>
      <c r="AH13" s="157"/>
      <c r="AI13" s="151"/>
      <c r="AJ13" s="35" t="e">
        <f t="shared" si="0"/>
        <v>#N/A</v>
      </c>
      <c r="AK13" s="31">
        <f t="shared" si="9"/>
        <v>0</v>
      </c>
      <c r="AL13" s="31" t="e">
        <f t="shared" si="10"/>
        <v>#N/A</v>
      </c>
      <c r="AM13" s="42" t="e">
        <f t="shared" si="11"/>
        <v>#N/A</v>
      </c>
    </row>
    <row r="14" spans="1:39" ht="17.25" thickBot="1" x14ac:dyDescent="0.3">
      <c r="A14" s="375" t="s">
        <v>326</v>
      </c>
      <c r="B14" s="402" t="s">
        <v>212</v>
      </c>
      <c r="C14" s="168" t="s">
        <v>332</v>
      </c>
      <c r="D14" s="551"/>
      <c r="E14" s="365">
        <v>8</v>
      </c>
      <c r="F14" s="130">
        <v>5</v>
      </c>
      <c r="G14" s="335">
        <v>4</v>
      </c>
      <c r="H14" s="245">
        <v>3</v>
      </c>
      <c r="I14" s="130">
        <v>3.5</v>
      </c>
      <c r="J14" s="246">
        <v>3</v>
      </c>
      <c r="K14" s="130"/>
      <c r="L14" s="246">
        <v>3</v>
      </c>
      <c r="M14" s="138">
        <v>2.5</v>
      </c>
      <c r="N14" s="246">
        <v>8.5</v>
      </c>
      <c r="O14" s="174"/>
      <c r="P14" s="139">
        <f t="shared" si="6"/>
        <v>40.5</v>
      </c>
      <c r="Q14" s="672"/>
      <c r="R14" s="673"/>
      <c r="S14" s="673"/>
      <c r="T14" s="673"/>
      <c r="U14" s="673"/>
      <c r="V14" s="673"/>
      <c r="W14" s="673"/>
      <c r="X14" s="673"/>
      <c r="Y14" s="673"/>
      <c r="Z14" s="674"/>
      <c r="AA14" s="139">
        <f t="shared" si="8"/>
        <v>0</v>
      </c>
      <c r="AB14" s="342">
        <f t="shared" si="12"/>
        <v>0</v>
      </c>
      <c r="AC14" s="140">
        <f t="shared" si="2"/>
        <v>67.5</v>
      </c>
      <c r="AD14" s="141">
        <f t="shared" si="7"/>
        <v>40.5</v>
      </c>
      <c r="AE14" s="120"/>
      <c r="AF14" s="6"/>
      <c r="AG14" s="162"/>
      <c r="AH14" s="158"/>
      <c r="AI14" s="152"/>
      <c r="AJ14" s="36" t="e">
        <f t="shared" si="0"/>
        <v>#N/A</v>
      </c>
      <c r="AK14" s="33">
        <f t="shared" si="9"/>
        <v>0</v>
      </c>
      <c r="AL14" s="33" t="e">
        <f t="shared" si="10"/>
        <v>#N/A</v>
      </c>
      <c r="AM14" s="43" t="e">
        <f t="shared" si="11"/>
        <v>#N/A</v>
      </c>
    </row>
    <row r="15" spans="1:39" x14ac:dyDescent="0.2">
      <c r="A15" s="376" t="s">
        <v>326</v>
      </c>
      <c r="B15" s="403" t="s">
        <v>40</v>
      </c>
      <c r="C15" s="169" t="s">
        <v>188</v>
      </c>
      <c r="D15" s="447" t="s">
        <v>404</v>
      </c>
      <c r="E15" s="363">
        <v>8</v>
      </c>
      <c r="F15" s="46">
        <v>5</v>
      </c>
      <c r="G15" s="333">
        <v>4</v>
      </c>
      <c r="H15" s="286">
        <v>3</v>
      </c>
      <c r="I15" s="46">
        <v>5</v>
      </c>
      <c r="J15" s="263">
        <v>3</v>
      </c>
      <c r="K15" s="46">
        <v>5</v>
      </c>
      <c r="L15" s="263">
        <v>3</v>
      </c>
      <c r="M15" s="89">
        <v>2.5</v>
      </c>
      <c r="N15" s="263">
        <v>8.5</v>
      </c>
      <c r="O15" s="175"/>
      <c r="P15" s="59">
        <f t="shared" si="6"/>
        <v>47</v>
      </c>
      <c r="Q15" s="264">
        <v>4</v>
      </c>
      <c r="R15" s="265">
        <v>4</v>
      </c>
      <c r="S15" s="265">
        <v>4</v>
      </c>
      <c r="T15" s="265">
        <v>4</v>
      </c>
      <c r="U15" s="265">
        <v>4</v>
      </c>
      <c r="V15" s="265">
        <v>4</v>
      </c>
      <c r="W15" s="265">
        <v>4</v>
      </c>
      <c r="X15" s="265">
        <v>4</v>
      </c>
      <c r="Y15" s="265">
        <v>2.5</v>
      </c>
      <c r="Z15" s="346">
        <v>3.5</v>
      </c>
      <c r="AA15" s="59">
        <f t="shared" si="8"/>
        <v>38</v>
      </c>
      <c r="AB15" s="343">
        <f t="shared" si="12"/>
        <v>95</v>
      </c>
      <c r="AC15" s="146">
        <f t="shared" si="2"/>
        <v>78.333333333333343</v>
      </c>
      <c r="AD15" s="192">
        <f t="shared" si="7"/>
        <v>85</v>
      </c>
      <c r="AE15" s="126"/>
      <c r="AF15" s="22"/>
      <c r="AG15" s="79"/>
      <c r="AH15" s="156"/>
      <c r="AI15" s="150"/>
      <c r="AJ15" s="34" t="e">
        <f t="shared" si="0"/>
        <v>#N/A</v>
      </c>
      <c r="AK15" s="32">
        <f t="shared" si="9"/>
        <v>0</v>
      </c>
      <c r="AL15" s="32" t="e">
        <f t="shared" si="10"/>
        <v>#N/A</v>
      </c>
      <c r="AM15" s="41" t="e">
        <f t="shared" si="11"/>
        <v>#N/A</v>
      </c>
    </row>
    <row r="16" spans="1:39" x14ac:dyDescent="0.2">
      <c r="A16" s="377" t="s">
        <v>326</v>
      </c>
      <c r="B16" s="404" t="s">
        <v>42</v>
      </c>
      <c r="C16" s="170" t="s">
        <v>189</v>
      </c>
      <c r="D16" s="447" t="s">
        <v>404</v>
      </c>
      <c r="E16" s="364">
        <v>8</v>
      </c>
      <c r="F16" s="47">
        <v>5</v>
      </c>
      <c r="G16" s="334">
        <v>4</v>
      </c>
      <c r="H16" s="243">
        <v>3</v>
      </c>
      <c r="I16" s="47">
        <v>4.5</v>
      </c>
      <c r="J16" s="244">
        <v>3</v>
      </c>
      <c r="K16" s="47">
        <v>5</v>
      </c>
      <c r="L16" s="244">
        <v>3</v>
      </c>
      <c r="M16" s="90">
        <v>2.5</v>
      </c>
      <c r="N16" s="244">
        <v>8.5</v>
      </c>
      <c r="O16" s="173"/>
      <c r="P16" s="58">
        <f t="shared" si="6"/>
        <v>46.5</v>
      </c>
      <c r="Q16" s="266">
        <v>4</v>
      </c>
      <c r="R16" s="267">
        <v>4</v>
      </c>
      <c r="S16" s="267">
        <v>4</v>
      </c>
      <c r="T16" s="267">
        <v>3.5</v>
      </c>
      <c r="U16" s="267">
        <v>3.5</v>
      </c>
      <c r="V16" s="267">
        <v>3</v>
      </c>
      <c r="W16" s="267">
        <v>3</v>
      </c>
      <c r="X16" s="267">
        <v>3</v>
      </c>
      <c r="Y16" s="267">
        <v>2</v>
      </c>
      <c r="Z16" s="347">
        <v>3.5</v>
      </c>
      <c r="AA16" s="58">
        <f t="shared" si="8"/>
        <v>33.5</v>
      </c>
      <c r="AB16" s="341">
        <f>AA16/0.4</f>
        <v>83.75</v>
      </c>
      <c r="AC16" s="117">
        <f t="shared" si="2"/>
        <v>77.5</v>
      </c>
      <c r="AD16" s="118">
        <f t="shared" si="7"/>
        <v>80</v>
      </c>
      <c r="AE16" s="119"/>
      <c r="AF16" s="3"/>
      <c r="AG16" s="161"/>
      <c r="AH16" s="157"/>
      <c r="AI16" s="151"/>
      <c r="AJ16" s="35" t="e">
        <f t="shared" si="0"/>
        <v>#N/A</v>
      </c>
      <c r="AK16" s="31">
        <f t="shared" si="9"/>
        <v>0</v>
      </c>
      <c r="AL16" s="31" t="e">
        <f t="shared" si="10"/>
        <v>#N/A</v>
      </c>
      <c r="AM16" s="42" t="e">
        <f t="shared" si="11"/>
        <v>#N/A</v>
      </c>
    </row>
    <row r="17" spans="1:39" x14ac:dyDescent="0.2">
      <c r="A17" s="377" t="s">
        <v>326</v>
      </c>
      <c r="B17" s="404" t="s">
        <v>44</v>
      </c>
      <c r="C17" s="170" t="s">
        <v>190</v>
      </c>
      <c r="D17" s="550"/>
      <c r="E17" s="364">
        <v>8</v>
      </c>
      <c r="F17" s="47">
        <v>5</v>
      </c>
      <c r="G17" s="334">
        <v>4</v>
      </c>
      <c r="H17" s="243">
        <v>3</v>
      </c>
      <c r="I17" s="47">
        <v>0</v>
      </c>
      <c r="J17" s="244">
        <v>3</v>
      </c>
      <c r="K17" s="47"/>
      <c r="L17" s="244">
        <v>3</v>
      </c>
      <c r="M17" s="90">
        <v>2.5</v>
      </c>
      <c r="N17" s="244">
        <v>8.5</v>
      </c>
      <c r="O17" s="114"/>
      <c r="P17" s="58">
        <f t="shared" si="6"/>
        <v>37</v>
      </c>
      <c r="Q17" s="663"/>
      <c r="R17" s="664"/>
      <c r="S17" s="664"/>
      <c r="T17" s="664"/>
      <c r="U17" s="664"/>
      <c r="V17" s="664"/>
      <c r="W17" s="664"/>
      <c r="X17" s="664"/>
      <c r="Y17" s="664"/>
      <c r="Z17" s="665"/>
      <c r="AA17" s="58">
        <f t="shared" si="8"/>
        <v>0</v>
      </c>
      <c r="AB17" s="341">
        <f t="shared" si="12"/>
        <v>0</v>
      </c>
      <c r="AC17" s="117">
        <f t="shared" si="2"/>
        <v>61.666666666666671</v>
      </c>
      <c r="AD17" s="118">
        <f t="shared" si="7"/>
        <v>37</v>
      </c>
      <c r="AE17" s="119"/>
      <c r="AF17" s="3"/>
      <c r="AG17" s="161"/>
      <c r="AH17" s="157"/>
      <c r="AI17" s="151"/>
      <c r="AJ17" s="35" t="e">
        <f t="shared" si="0"/>
        <v>#N/A</v>
      </c>
      <c r="AK17" s="31">
        <f t="shared" si="9"/>
        <v>0</v>
      </c>
      <c r="AL17" s="31" t="e">
        <f t="shared" si="10"/>
        <v>#N/A</v>
      </c>
      <c r="AM17" s="42" t="e">
        <f t="shared" si="11"/>
        <v>#N/A</v>
      </c>
    </row>
    <row r="18" spans="1:39" x14ac:dyDescent="0.2">
      <c r="A18" s="377" t="s">
        <v>326</v>
      </c>
      <c r="B18" s="404" t="s">
        <v>46</v>
      </c>
      <c r="C18" s="170" t="s">
        <v>191</v>
      </c>
      <c r="D18" s="58" t="s">
        <v>437</v>
      </c>
      <c r="E18" s="364">
        <v>8</v>
      </c>
      <c r="F18" s="47">
        <v>5</v>
      </c>
      <c r="G18" s="334">
        <v>4</v>
      </c>
      <c r="H18" s="243">
        <v>3</v>
      </c>
      <c r="I18" s="47">
        <v>4.5</v>
      </c>
      <c r="J18" s="244">
        <v>3</v>
      </c>
      <c r="K18" s="47">
        <v>4.5</v>
      </c>
      <c r="L18" s="244">
        <v>3</v>
      </c>
      <c r="M18" s="90">
        <v>2.5</v>
      </c>
      <c r="N18" s="244">
        <v>8.5</v>
      </c>
      <c r="O18" s="173"/>
      <c r="P18" s="58">
        <f t="shared" si="6"/>
        <v>46</v>
      </c>
      <c r="Q18" s="266">
        <v>3.5</v>
      </c>
      <c r="R18" s="267">
        <v>1</v>
      </c>
      <c r="S18" s="267">
        <v>1</v>
      </c>
      <c r="T18" s="267">
        <v>2.5</v>
      </c>
      <c r="U18" s="267">
        <v>2.5</v>
      </c>
      <c r="V18" s="267">
        <v>2</v>
      </c>
      <c r="W18" s="267">
        <v>2</v>
      </c>
      <c r="X18" s="267">
        <v>2</v>
      </c>
      <c r="Y18" s="267">
        <v>1.5</v>
      </c>
      <c r="Z18" s="347">
        <v>2</v>
      </c>
      <c r="AA18" s="58">
        <f t="shared" si="8"/>
        <v>20</v>
      </c>
      <c r="AB18" s="341">
        <f t="shared" si="12"/>
        <v>50</v>
      </c>
      <c r="AC18" s="117">
        <f t="shared" si="2"/>
        <v>76.666666666666671</v>
      </c>
      <c r="AD18" s="118">
        <f t="shared" si="7"/>
        <v>66</v>
      </c>
      <c r="AE18" s="119"/>
      <c r="AF18" s="3"/>
      <c r="AG18" s="161"/>
      <c r="AH18" s="157"/>
      <c r="AI18" s="151"/>
      <c r="AJ18" s="35" t="e">
        <f t="shared" si="0"/>
        <v>#N/A</v>
      </c>
      <c r="AK18" s="31">
        <f t="shared" si="9"/>
        <v>0</v>
      </c>
      <c r="AL18" s="31" t="e">
        <f t="shared" si="10"/>
        <v>#N/A</v>
      </c>
      <c r="AM18" s="42" t="e">
        <f t="shared" si="11"/>
        <v>#N/A</v>
      </c>
    </row>
    <row r="19" spans="1:39" x14ac:dyDescent="0.2">
      <c r="A19" s="377" t="s">
        <v>326</v>
      </c>
      <c r="B19" s="404" t="s">
        <v>48</v>
      </c>
      <c r="C19" s="170" t="s">
        <v>192</v>
      </c>
      <c r="D19" s="552"/>
      <c r="E19" s="364">
        <v>8</v>
      </c>
      <c r="F19" s="47">
        <v>5</v>
      </c>
      <c r="G19" s="334">
        <v>4</v>
      </c>
      <c r="H19" s="243">
        <v>3</v>
      </c>
      <c r="I19" s="47">
        <v>4.5</v>
      </c>
      <c r="J19" s="244">
        <v>3</v>
      </c>
      <c r="K19" s="47"/>
      <c r="L19" s="244">
        <v>3</v>
      </c>
      <c r="M19" s="90">
        <v>2.5</v>
      </c>
      <c r="N19" s="244">
        <v>8.5</v>
      </c>
      <c r="O19" s="114"/>
      <c r="P19" s="58">
        <f t="shared" si="6"/>
        <v>41.5</v>
      </c>
      <c r="Q19" s="663"/>
      <c r="R19" s="664"/>
      <c r="S19" s="664"/>
      <c r="T19" s="664"/>
      <c r="U19" s="664"/>
      <c r="V19" s="664"/>
      <c r="W19" s="664"/>
      <c r="X19" s="664"/>
      <c r="Y19" s="664"/>
      <c r="Z19" s="665"/>
      <c r="AA19" s="58">
        <f t="shared" si="8"/>
        <v>0</v>
      </c>
      <c r="AB19" s="341">
        <f t="shared" si="12"/>
        <v>0</v>
      </c>
      <c r="AC19" s="117">
        <f t="shared" si="2"/>
        <v>69.166666666666671</v>
      </c>
      <c r="AD19" s="118">
        <f t="shared" si="7"/>
        <v>41.5</v>
      </c>
      <c r="AE19" s="119"/>
      <c r="AF19" s="3"/>
      <c r="AG19" s="161"/>
      <c r="AH19" s="157"/>
      <c r="AI19" s="151"/>
      <c r="AJ19" s="35" t="e">
        <f t="shared" si="0"/>
        <v>#N/A</v>
      </c>
      <c r="AK19" s="31">
        <f t="shared" si="9"/>
        <v>0</v>
      </c>
      <c r="AL19" s="31" t="e">
        <f t="shared" si="10"/>
        <v>#N/A</v>
      </c>
      <c r="AM19" s="42" t="e">
        <f t="shared" si="11"/>
        <v>#N/A</v>
      </c>
    </row>
    <row r="20" spans="1:39" x14ac:dyDescent="0.2">
      <c r="A20" s="377" t="s">
        <v>326</v>
      </c>
      <c r="B20" s="404" t="s">
        <v>50</v>
      </c>
      <c r="C20" s="170" t="s">
        <v>193</v>
      </c>
      <c r="D20" s="447" t="s">
        <v>404</v>
      </c>
      <c r="E20" s="364">
        <v>8</v>
      </c>
      <c r="F20" s="47">
        <v>5</v>
      </c>
      <c r="G20" s="334">
        <v>4</v>
      </c>
      <c r="H20" s="243">
        <v>3</v>
      </c>
      <c r="I20" s="47">
        <v>5</v>
      </c>
      <c r="J20" s="244">
        <v>3</v>
      </c>
      <c r="K20" s="47">
        <v>5</v>
      </c>
      <c r="L20" s="244">
        <v>3</v>
      </c>
      <c r="M20" s="90">
        <v>2.5</v>
      </c>
      <c r="N20" s="244">
        <v>8.5</v>
      </c>
      <c r="O20" s="173"/>
      <c r="P20" s="58">
        <f t="shared" si="6"/>
        <v>47</v>
      </c>
      <c r="Q20" s="266">
        <v>2.5</v>
      </c>
      <c r="R20" s="267">
        <v>4</v>
      </c>
      <c r="S20" s="267">
        <v>4</v>
      </c>
      <c r="T20" s="267">
        <v>3</v>
      </c>
      <c r="U20" s="267">
        <v>4</v>
      </c>
      <c r="V20" s="267">
        <v>3</v>
      </c>
      <c r="W20" s="267">
        <v>4</v>
      </c>
      <c r="X20" s="267">
        <v>4</v>
      </c>
      <c r="Y20" s="267">
        <v>4</v>
      </c>
      <c r="Z20" s="347">
        <v>4</v>
      </c>
      <c r="AA20" s="58">
        <f t="shared" si="8"/>
        <v>36.5</v>
      </c>
      <c r="AB20" s="341">
        <f t="shared" si="12"/>
        <v>91.25</v>
      </c>
      <c r="AC20" s="117">
        <f t="shared" si="2"/>
        <v>78.333333333333343</v>
      </c>
      <c r="AD20" s="118">
        <f t="shared" si="7"/>
        <v>83.5</v>
      </c>
      <c r="AE20" s="119"/>
      <c r="AF20" s="3"/>
      <c r="AG20" s="161"/>
      <c r="AH20" s="157"/>
      <c r="AI20" s="151"/>
      <c r="AJ20" s="35" t="e">
        <f t="shared" si="0"/>
        <v>#N/A</v>
      </c>
      <c r="AK20" s="31">
        <f t="shared" si="9"/>
        <v>0</v>
      </c>
      <c r="AL20" s="31" t="e">
        <f t="shared" si="10"/>
        <v>#N/A</v>
      </c>
      <c r="AM20" s="42" t="e">
        <f t="shared" si="11"/>
        <v>#N/A</v>
      </c>
    </row>
    <row r="21" spans="1:39" x14ac:dyDescent="0.2">
      <c r="A21" s="377" t="s">
        <v>326</v>
      </c>
      <c r="B21" s="404" t="s">
        <v>52</v>
      </c>
      <c r="C21" s="170" t="s">
        <v>194</v>
      </c>
      <c r="D21" s="447" t="s">
        <v>404</v>
      </c>
      <c r="E21" s="364">
        <v>8</v>
      </c>
      <c r="F21" s="47">
        <v>5</v>
      </c>
      <c r="G21" s="334">
        <v>4</v>
      </c>
      <c r="H21" s="243">
        <v>3</v>
      </c>
      <c r="I21" s="47">
        <v>5</v>
      </c>
      <c r="J21" s="244">
        <v>3</v>
      </c>
      <c r="K21" s="47"/>
      <c r="L21" s="244">
        <v>3</v>
      </c>
      <c r="M21" s="90">
        <v>2.5</v>
      </c>
      <c r="N21" s="244">
        <v>8.5</v>
      </c>
      <c r="O21" s="173"/>
      <c r="P21" s="58">
        <f t="shared" si="6"/>
        <v>42</v>
      </c>
      <c r="Q21" s="266">
        <v>2</v>
      </c>
      <c r="R21" s="267">
        <v>3</v>
      </c>
      <c r="S21" s="267">
        <v>4</v>
      </c>
      <c r="T21" s="267">
        <v>4</v>
      </c>
      <c r="U21" s="267">
        <v>4</v>
      </c>
      <c r="V21" s="267">
        <v>3</v>
      </c>
      <c r="W21" s="267">
        <v>4</v>
      </c>
      <c r="X21" s="267">
        <v>3</v>
      </c>
      <c r="Y21" s="267">
        <v>2</v>
      </c>
      <c r="Z21" s="347">
        <v>3.5</v>
      </c>
      <c r="AA21" s="58">
        <f t="shared" si="8"/>
        <v>32.5</v>
      </c>
      <c r="AB21" s="341">
        <f t="shared" si="12"/>
        <v>81.25</v>
      </c>
      <c r="AC21" s="117">
        <f t="shared" si="2"/>
        <v>70</v>
      </c>
      <c r="AD21" s="118">
        <f t="shared" si="7"/>
        <v>74.5</v>
      </c>
      <c r="AE21" s="119"/>
      <c r="AF21" s="3"/>
      <c r="AG21" s="161"/>
      <c r="AH21" s="157"/>
      <c r="AI21" s="151"/>
      <c r="AJ21" s="35" t="e">
        <f t="shared" si="0"/>
        <v>#N/A</v>
      </c>
      <c r="AK21" s="31">
        <f t="shared" si="9"/>
        <v>0</v>
      </c>
      <c r="AL21" s="31" t="e">
        <f t="shared" si="10"/>
        <v>#N/A</v>
      </c>
      <c r="AM21" s="42" t="e">
        <f t="shared" si="11"/>
        <v>#N/A</v>
      </c>
    </row>
    <row r="22" spans="1:39" x14ac:dyDescent="0.2">
      <c r="A22" s="377" t="s">
        <v>326</v>
      </c>
      <c r="B22" s="404" t="s">
        <v>54</v>
      </c>
      <c r="C22" s="170" t="s">
        <v>195</v>
      </c>
      <c r="D22" s="550"/>
      <c r="E22" s="364">
        <v>8</v>
      </c>
      <c r="F22" s="47">
        <v>5</v>
      </c>
      <c r="G22" s="334">
        <v>4</v>
      </c>
      <c r="H22" s="243">
        <v>3</v>
      </c>
      <c r="I22" s="47">
        <v>0</v>
      </c>
      <c r="J22" s="244">
        <v>3</v>
      </c>
      <c r="K22" s="47"/>
      <c r="L22" s="244">
        <v>3</v>
      </c>
      <c r="M22" s="90">
        <v>2.5</v>
      </c>
      <c r="N22" s="244">
        <v>8.5</v>
      </c>
      <c r="O22" s="173"/>
      <c r="P22" s="58">
        <f t="shared" si="6"/>
        <v>37</v>
      </c>
      <c r="Q22" s="663"/>
      <c r="R22" s="664"/>
      <c r="S22" s="664"/>
      <c r="T22" s="664"/>
      <c r="U22" s="664"/>
      <c r="V22" s="664"/>
      <c r="W22" s="664"/>
      <c r="X22" s="664"/>
      <c r="Y22" s="664"/>
      <c r="Z22" s="665"/>
      <c r="AA22" s="58">
        <f t="shared" si="8"/>
        <v>0</v>
      </c>
      <c r="AB22" s="341">
        <f t="shared" si="12"/>
        <v>0</v>
      </c>
      <c r="AC22" s="117">
        <f t="shared" si="2"/>
        <v>61.666666666666671</v>
      </c>
      <c r="AD22" s="118">
        <f t="shared" si="7"/>
        <v>37</v>
      </c>
      <c r="AE22" s="119"/>
      <c r="AF22" s="3"/>
      <c r="AG22" s="161"/>
      <c r="AH22" s="157"/>
      <c r="AI22" s="151"/>
      <c r="AJ22" s="35" t="e">
        <f t="shared" si="0"/>
        <v>#N/A</v>
      </c>
      <c r="AK22" s="31">
        <f t="shared" si="9"/>
        <v>0</v>
      </c>
      <c r="AL22" s="31" t="e">
        <f t="shared" si="10"/>
        <v>#N/A</v>
      </c>
      <c r="AM22" s="42" t="e">
        <f t="shared" si="11"/>
        <v>#N/A</v>
      </c>
    </row>
    <row r="23" spans="1:39" x14ac:dyDescent="0.2">
      <c r="A23" s="377" t="s">
        <v>326</v>
      </c>
      <c r="B23" s="404" t="s">
        <v>56</v>
      </c>
      <c r="C23" s="170" t="s">
        <v>196</v>
      </c>
      <c r="D23" s="447" t="s">
        <v>404</v>
      </c>
      <c r="E23" s="364">
        <v>8</v>
      </c>
      <c r="F23" s="47">
        <v>5</v>
      </c>
      <c r="G23" s="334">
        <v>4</v>
      </c>
      <c r="H23" s="243">
        <v>3</v>
      </c>
      <c r="I23" s="47">
        <v>4.5</v>
      </c>
      <c r="J23" s="244">
        <v>3</v>
      </c>
      <c r="K23" s="47"/>
      <c r="L23" s="244">
        <v>3</v>
      </c>
      <c r="M23" s="90">
        <v>2.5</v>
      </c>
      <c r="N23" s="244">
        <v>8.5</v>
      </c>
      <c r="O23" s="173"/>
      <c r="P23" s="58">
        <f t="shared" si="6"/>
        <v>41.5</v>
      </c>
      <c r="Q23" s="266">
        <v>2</v>
      </c>
      <c r="R23" s="267">
        <v>3</v>
      </c>
      <c r="S23" s="267">
        <v>4</v>
      </c>
      <c r="T23" s="267">
        <v>3</v>
      </c>
      <c r="U23" s="267">
        <v>3</v>
      </c>
      <c r="V23" s="267">
        <v>3</v>
      </c>
      <c r="W23" s="267">
        <v>2.5</v>
      </c>
      <c r="X23" s="267">
        <v>2.5</v>
      </c>
      <c r="Y23" s="267">
        <v>3.5</v>
      </c>
      <c r="Z23" s="347">
        <v>3.5</v>
      </c>
      <c r="AA23" s="58">
        <f t="shared" si="8"/>
        <v>30</v>
      </c>
      <c r="AB23" s="341">
        <f t="shared" si="12"/>
        <v>75</v>
      </c>
      <c r="AC23" s="117">
        <f t="shared" si="2"/>
        <v>69.166666666666671</v>
      </c>
      <c r="AD23" s="118">
        <f t="shared" si="7"/>
        <v>71.5</v>
      </c>
      <c r="AE23" s="119"/>
      <c r="AF23" s="3"/>
      <c r="AG23" s="161"/>
      <c r="AH23" s="157"/>
      <c r="AI23" s="151"/>
      <c r="AJ23" s="35" t="e">
        <f t="shared" si="0"/>
        <v>#N/A</v>
      </c>
      <c r="AK23" s="31">
        <f t="shared" si="9"/>
        <v>0</v>
      </c>
      <c r="AL23" s="31" t="e">
        <f t="shared" si="10"/>
        <v>#N/A</v>
      </c>
      <c r="AM23" s="42" t="e">
        <f t="shared" si="11"/>
        <v>#N/A</v>
      </c>
    </row>
    <row r="24" spans="1:39" x14ac:dyDescent="0.2">
      <c r="A24" s="377" t="s">
        <v>326</v>
      </c>
      <c r="B24" s="404" t="s">
        <v>78</v>
      </c>
      <c r="C24" s="170" t="s">
        <v>197</v>
      </c>
      <c r="D24" s="447" t="s">
        <v>404</v>
      </c>
      <c r="E24" s="364">
        <v>8</v>
      </c>
      <c r="F24" s="47">
        <v>5</v>
      </c>
      <c r="G24" s="334">
        <v>4</v>
      </c>
      <c r="H24" s="243">
        <v>3</v>
      </c>
      <c r="I24" s="47">
        <v>5</v>
      </c>
      <c r="J24" s="244">
        <v>3</v>
      </c>
      <c r="K24" s="47">
        <v>5</v>
      </c>
      <c r="L24" s="244">
        <v>3</v>
      </c>
      <c r="M24" s="90">
        <v>2.5</v>
      </c>
      <c r="N24" s="244">
        <v>8.5</v>
      </c>
      <c r="O24" s="173"/>
      <c r="P24" s="58">
        <f t="shared" si="6"/>
        <v>47</v>
      </c>
      <c r="Q24" s="266">
        <v>4</v>
      </c>
      <c r="R24" s="267">
        <v>2.5</v>
      </c>
      <c r="S24" s="267">
        <v>3</v>
      </c>
      <c r="T24" s="267">
        <v>3</v>
      </c>
      <c r="U24" s="267">
        <v>3</v>
      </c>
      <c r="V24" s="267">
        <v>2.5</v>
      </c>
      <c r="W24" s="267">
        <v>3</v>
      </c>
      <c r="X24" s="267">
        <v>2.5</v>
      </c>
      <c r="Y24" s="267">
        <v>3.5</v>
      </c>
      <c r="Z24" s="347">
        <v>2.5</v>
      </c>
      <c r="AA24" s="58">
        <f t="shared" si="8"/>
        <v>29.5</v>
      </c>
      <c r="AB24" s="341">
        <f t="shared" si="12"/>
        <v>73.75</v>
      </c>
      <c r="AC24" s="117">
        <f t="shared" si="2"/>
        <v>78.333333333333343</v>
      </c>
      <c r="AD24" s="118">
        <f t="shared" si="7"/>
        <v>76.5</v>
      </c>
      <c r="AE24" s="119"/>
      <c r="AF24" s="3"/>
      <c r="AG24" s="161"/>
      <c r="AH24" s="157"/>
      <c r="AI24" s="151"/>
      <c r="AJ24" s="35" t="e">
        <f t="shared" si="0"/>
        <v>#N/A</v>
      </c>
      <c r="AK24" s="31">
        <f t="shared" si="9"/>
        <v>0</v>
      </c>
      <c r="AL24" s="31" t="e">
        <f t="shared" si="10"/>
        <v>#N/A</v>
      </c>
      <c r="AM24" s="42" t="e">
        <f t="shared" si="11"/>
        <v>#N/A</v>
      </c>
    </row>
    <row r="25" spans="1:39" x14ac:dyDescent="0.2">
      <c r="A25" s="377" t="s">
        <v>326</v>
      </c>
      <c r="B25" s="404" t="s">
        <v>132</v>
      </c>
      <c r="C25" s="170" t="s">
        <v>198</v>
      </c>
      <c r="D25" s="447" t="s">
        <v>404</v>
      </c>
      <c r="E25" s="364">
        <v>8</v>
      </c>
      <c r="F25" s="47">
        <v>5</v>
      </c>
      <c r="G25" s="334">
        <v>4</v>
      </c>
      <c r="H25" s="243">
        <v>3</v>
      </c>
      <c r="I25" s="47">
        <v>4.5</v>
      </c>
      <c r="J25" s="244">
        <v>3.5</v>
      </c>
      <c r="K25" s="47">
        <v>5</v>
      </c>
      <c r="L25" s="244">
        <v>4</v>
      </c>
      <c r="M25" s="90">
        <v>2.5</v>
      </c>
      <c r="N25" s="244">
        <v>8.5</v>
      </c>
      <c r="O25" s="173"/>
      <c r="P25" s="58">
        <f t="shared" si="6"/>
        <v>48</v>
      </c>
      <c r="Q25" s="266">
        <v>2</v>
      </c>
      <c r="R25" s="267">
        <v>2.5</v>
      </c>
      <c r="S25" s="267">
        <v>3</v>
      </c>
      <c r="T25" s="267">
        <v>3.5</v>
      </c>
      <c r="U25" s="267">
        <v>4</v>
      </c>
      <c r="V25" s="267">
        <v>3</v>
      </c>
      <c r="W25" s="267">
        <v>3</v>
      </c>
      <c r="X25" s="267">
        <v>3</v>
      </c>
      <c r="Y25" s="267">
        <v>4</v>
      </c>
      <c r="Z25" s="347">
        <v>3</v>
      </c>
      <c r="AA25" s="58">
        <f t="shared" si="8"/>
        <v>31</v>
      </c>
      <c r="AB25" s="341">
        <f t="shared" si="12"/>
        <v>77.5</v>
      </c>
      <c r="AC25" s="117">
        <f t="shared" si="2"/>
        <v>80</v>
      </c>
      <c r="AD25" s="118">
        <f t="shared" si="7"/>
        <v>79</v>
      </c>
      <c r="AE25" s="119"/>
      <c r="AF25" s="3"/>
      <c r="AG25" s="161"/>
      <c r="AH25" s="157"/>
      <c r="AI25" s="151"/>
      <c r="AJ25" s="35" t="e">
        <f t="shared" si="0"/>
        <v>#N/A</v>
      </c>
      <c r="AK25" s="31">
        <f t="shared" si="9"/>
        <v>0</v>
      </c>
      <c r="AL25" s="31" t="e">
        <f t="shared" si="10"/>
        <v>#N/A</v>
      </c>
      <c r="AM25" s="42" t="e">
        <f t="shared" si="11"/>
        <v>#N/A</v>
      </c>
    </row>
    <row r="26" spans="1:39" ht="17.25" thickBot="1" x14ac:dyDescent="0.25">
      <c r="A26" s="378" t="s">
        <v>326</v>
      </c>
      <c r="B26" s="405" t="s">
        <v>199</v>
      </c>
      <c r="C26" s="171" t="s">
        <v>200</v>
      </c>
      <c r="D26" s="551"/>
      <c r="E26" s="365">
        <v>8</v>
      </c>
      <c r="F26" s="130">
        <v>5</v>
      </c>
      <c r="G26" s="335">
        <v>4</v>
      </c>
      <c r="H26" s="245">
        <v>3</v>
      </c>
      <c r="I26" s="130">
        <v>0</v>
      </c>
      <c r="J26" s="246">
        <v>3</v>
      </c>
      <c r="K26" s="130"/>
      <c r="L26" s="246">
        <v>3</v>
      </c>
      <c r="M26" s="138">
        <v>2.5</v>
      </c>
      <c r="N26" s="246">
        <v>8.5</v>
      </c>
      <c r="O26" s="174"/>
      <c r="P26" s="139">
        <f t="shared" si="6"/>
        <v>37</v>
      </c>
      <c r="Q26" s="672"/>
      <c r="R26" s="673"/>
      <c r="S26" s="673"/>
      <c r="T26" s="673"/>
      <c r="U26" s="673"/>
      <c r="V26" s="673"/>
      <c r="W26" s="673"/>
      <c r="X26" s="673"/>
      <c r="Y26" s="673"/>
      <c r="Z26" s="674"/>
      <c r="AA26" s="139">
        <f t="shared" si="8"/>
        <v>0</v>
      </c>
      <c r="AB26" s="342">
        <f t="shared" si="12"/>
        <v>0</v>
      </c>
      <c r="AC26" s="140">
        <f t="shared" si="2"/>
        <v>61.666666666666671</v>
      </c>
      <c r="AD26" s="141">
        <f t="shared" si="7"/>
        <v>37</v>
      </c>
      <c r="AE26" s="120"/>
      <c r="AF26" s="6"/>
      <c r="AG26" s="162"/>
      <c r="AH26" s="158"/>
      <c r="AI26" s="152"/>
      <c r="AJ26" s="36" t="e">
        <f t="shared" si="0"/>
        <v>#N/A</v>
      </c>
      <c r="AK26" s="33">
        <f t="shared" si="9"/>
        <v>0</v>
      </c>
      <c r="AL26" s="33" t="e">
        <f t="shared" si="10"/>
        <v>#N/A</v>
      </c>
      <c r="AM26" s="43" t="e">
        <f t="shared" si="11"/>
        <v>#N/A</v>
      </c>
    </row>
    <row r="27" spans="1:39" x14ac:dyDescent="0.25">
      <c r="A27" s="381" t="s">
        <v>201</v>
      </c>
      <c r="B27" s="401" t="s">
        <v>21</v>
      </c>
      <c r="C27" s="166" t="s">
        <v>202</v>
      </c>
      <c r="D27" s="659" t="s">
        <v>416</v>
      </c>
      <c r="E27" s="363">
        <v>8</v>
      </c>
      <c r="F27" s="46">
        <v>5</v>
      </c>
      <c r="G27" s="333">
        <v>4</v>
      </c>
      <c r="H27" s="286">
        <v>3</v>
      </c>
      <c r="I27" s="46">
        <v>5</v>
      </c>
      <c r="J27" s="263">
        <v>3</v>
      </c>
      <c r="K27" s="46">
        <v>5</v>
      </c>
      <c r="L27" s="263">
        <v>3</v>
      </c>
      <c r="M27" s="89">
        <v>2.5</v>
      </c>
      <c r="N27" s="263">
        <v>8.5</v>
      </c>
      <c r="O27" s="175"/>
      <c r="P27" s="59">
        <f t="shared" si="6"/>
        <v>47</v>
      </c>
      <c r="Q27" s="660"/>
      <c r="R27" s="661"/>
      <c r="S27" s="661"/>
      <c r="T27" s="661"/>
      <c r="U27" s="661"/>
      <c r="V27" s="661"/>
      <c r="W27" s="661"/>
      <c r="X27" s="661"/>
      <c r="Y27" s="661"/>
      <c r="Z27" s="662"/>
      <c r="AA27" s="59">
        <v>20</v>
      </c>
      <c r="AB27" s="340">
        <f t="shared" si="12"/>
        <v>50</v>
      </c>
      <c r="AC27" s="136">
        <f t="shared" si="2"/>
        <v>78.333333333333343</v>
      </c>
      <c r="AD27" s="137">
        <f t="shared" si="7"/>
        <v>67</v>
      </c>
      <c r="AE27" s="126"/>
      <c r="AF27" s="22"/>
      <c r="AG27" s="79"/>
      <c r="AH27" s="156"/>
      <c r="AI27" s="150"/>
      <c r="AJ27" s="34" t="e">
        <f t="shared" si="0"/>
        <v>#N/A</v>
      </c>
      <c r="AK27" s="32">
        <f t="shared" si="9"/>
        <v>0</v>
      </c>
      <c r="AL27" s="32" t="e">
        <f t="shared" si="10"/>
        <v>#N/A</v>
      </c>
      <c r="AM27" s="41" t="e">
        <f t="shared" si="11"/>
        <v>#N/A</v>
      </c>
    </row>
    <row r="28" spans="1:39" x14ac:dyDescent="0.25">
      <c r="A28" s="379" t="s">
        <v>201</v>
      </c>
      <c r="B28" s="319" t="s">
        <v>23</v>
      </c>
      <c r="C28" s="167" t="s">
        <v>203</v>
      </c>
      <c r="D28" s="58" t="s">
        <v>421</v>
      </c>
      <c r="E28" s="364">
        <v>8</v>
      </c>
      <c r="F28" s="47">
        <v>5</v>
      </c>
      <c r="G28" s="334">
        <v>4</v>
      </c>
      <c r="H28" s="243">
        <v>3</v>
      </c>
      <c r="I28" s="47">
        <v>5</v>
      </c>
      <c r="J28" s="244">
        <v>3</v>
      </c>
      <c r="K28" s="47">
        <v>5</v>
      </c>
      <c r="L28" s="244">
        <v>3</v>
      </c>
      <c r="M28" s="90">
        <v>2.5</v>
      </c>
      <c r="N28" s="244">
        <v>8.5</v>
      </c>
      <c r="O28" s="173"/>
      <c r="P28" s="58">
        <f t="shared" si="6"/>
        <v>47</v>
      </c>
      <c r="Q28" s="266">
        <v>3.5</v>
      </c>
      <c r="R28" s="267">
        <v>2</v>
      </c>
      <c r="S28" s="267">
        <v>3.5</v>
      </c>
      <c r="T28" s="267">
        <v>2.5</v>
      </c>
      <c r="U28" s="267">
        <v>2.5</v>
      </c>
      <c r="V28" s="267">
        <v>2.5</v>
      </c>
      <c r="W28" s="267">
        <v>2.5</v>
      </c>
      <c r="X28" s="267">
        <v>2.5</v>
      </c>
      <c r="Y28" s="267">
        <v>1</v>
      </c>
      <c r="Z28" s="347">
        <v>2.5</v>
      </c>
      <c r="AA28" s="58">
        <f t="shared" si="8"/>
        <v>25</v>
      </c>
      <c r="AB28" s="341">
        <f t="shared" si="12"/>
        <v>62.5</v>
      </c>
      <c r="AC28" s="117">
        <f t="shared" si="2"/>
        <v>78.333333333333343</v>
      </c>
      <c r="AD28" s="118">
        <f t="shared" si="7"/>
        <v>72</v>
      </c>
      <c r="AE28" s="119"/>
      <c r="AF28" s="3"/>
      <c r="AG28" s="161"/>
      <c r="AH28" s="157"/>
      <c r="AI28" s="151"/>
      <c r="AJ28" s="35" t="e">
        <f t="shared" si="0"/>
        <v>#N/A</v>
      </c>
      <c r="AK28" s="31">
        <f t="shared" si="9"/>
        <v>0</v>
      </c>
      <c r="AL28" s="31" t="e">
        <f t="shared" si="10"/>
        <v>#N/A</v>
      </c>
      <c r="AM28" s="42" t="e">
        <f t="shared" si="11"/>
        <v>#N/A</v>
      </c>
    </row>
    <row r="29" spans="1:39" x14ac:dyDescent="0.25">
      <c r="A29" s="379" t="s">
        <v>201</v>
      </c>
      <c r="B29" s="319" t="s">
        <v>25</v>
      </c>
      <c r="C29" s="167" t="s">
        <v>204</v>
      </c>
      <c r="D29" s="58" t="s">
        <v>421</v>
      </c>
      <c r="E29" s="364">
        <v>8</v>
      </c>
      <c r="F29" s="47">
        <v>5</v>
      </c>
      <c r="G29" s="334">
        <v>4</v>
      </c>
      <c r="H29" s="243">
        <v>3</v>
      </c>
      <c r="I29" s="47">
        <v>5</v>
      </c>
      <c r="J29" s="244">
        <v>3</v>
      </c>
      <c r="K29" s="47">
        <v>4.5</v>
      </c>
      <c r="L29" s="244">
        <v>3</v>
      </c>
      <c r="M29" s="90">
        <v>2.5</v>
      </c>
      <c r="N29" s="244">
        <v>8.5</v>
      </c>
      <c r="O29" s="173"/>
      <c r="P29" s="58">
        <f t="shared" si="6"/>
        <v>46.5</v>
      </c>
      <c r="Q29" s="463"/>
      <c r="R29" s="464"/>
      <c r="S29" s="464"/>
      <c r="T29" s="464"/>
      <c r="U29" s="464"/>
      <c r="V29" s="464"/>
      <c r="W29" s="464"/>
      <c r="X29" s="464"/>
      <c r="Y29" s="464"/>
      <c r="Z29" s="539"/>
      <c r="AA29" s="58">
        <v>20</v>
      </c>
      <c r="AB29" s="341">
        <f t="shared" si="12"/>
        <v>50</v>
      </c>
      <c r="AC29" s="117">
        <f t="shared" si="2"/>
        <v>77.5</v>
      </c>
      <c r="AD29" s="118">
        <f t="shared" si="7"/>
        <v>66.5</v>
      </c>
      <c r="AE29" s="119"/>
      <c r="AF29" s="3"/>
      <c r="AG29" s="161"/>
      <c r="AH29" s="157"/>
      <c r="AI29" s="151"/>
      <c r="AJ29" s="35" t="e">
        <f t="shared" si="0"/>
        <v>#N/A</v>
      </c>
      <c r="AK29" s="31">
        <f t="shared" si="9"/>
        <v>0</v>
      </c>
      <c r="AL29" s="31" t="e">
        <f t="shared" si="10"/>
        <v>#N/A</v>
      </c>
      <c r="AM29" s="42" t="e">
        <f t="shared" si="11"/>
        <v>#N/A</v>
      </c>
    </row>
    <row r="30" spans="1:39" x14ac:dyDescent="0.25">
      <c r="A30" s="379" t="s">
        <v>201</v>
      </c>
      <c r="B30" s="319" t="s">
        <v>27</v>
      </c>
      <c r="C30" s="167" t="s">
        <v>205</v>
      </c>
      <c r="D30" s="58" t="s">
        <v>421</v>
      </c>
      <c r="E30" s="364">
        <v>8</v>
      </c>
      <c r="F30" s="47">
        <v>5</v>
      </c>
      <c r="G30" s="334">
        <v>4</v>
      </c>
      <c r="H30" s="243">
        <v>3</v>
      </c>
      <c r="I30" s="47">
        <v>5</v>
      </c>
      <c r="J30" s="244">
        <v>3</v>
      </c>
      <c r="K30" s="47">
        <v>5</v>
      </c>
      <c r="L30" s="244">
        <v>3</v>
      </c>
      <c r="M30" s="90">
        <v>2.5</v>
      </c>
      <c r="N30" s="244">
        <v>8.5</v>
      </c>
      <c r="O30" s="173"/>
      <c r="P30" s="58">
        <f t="shared" si="6"/>
        <v>47</v>
      </c>
      <c r="Q30" s="266">
        <v>1.5</v>
      </c>
      <c r="R30" s="267">
        <v>3</v>
      </c>
      <c r="S30" s="267">
        <v>1.5</v>
      </c>
      <c r="T30" s="267">
        <v>2</v>
      </c>
      <c r="U30" s="267">
        <v>2</v>
      </c>
      <c r="V30" s="267">
        <v>2</v>
      </c>
      <c r="W30" s="267">
        <v>3</v>
      </c>
      <c r="X30" s="267">
        <v>2</v>
      </c>
      <c r="Y30" s="267">
        <v>1</v>
      </c>
      <c r="Z30" s="347">
        <v>2</v>
      </c>
      <c r="AA30" s="58">
        <f t="shared" si="8"/>
        <v>20</v>
      </c>
      <c r="AB30" s="341">
        <f t="shared" si="12"/>
        <v>50</v>
      </c>
      <c r="AC30" s="117">
        <f t="shared" si="2"/>
        <v>78.333333333333343</v>
      </c>
      <c r="AD30" s="118">
        <f t="shared" si="7"/>
        <v>67</v>
      </c>
      <c r="AE30" s="119"/>
      <c r="AF30" s="3"/>
      <c r="AG30" s="161"/>
      <c r="AH30" s="157"/>
      <c r="AI30" s="151"/>
      <c r="AJ30" s="35" t="e">
        <f t="shared" si="0"/>
        <v>#N/A</v>
      </c>
      <c r="AK30" s="31">
        <f t="shared" si="9"/>
        <v>0</v>
      </c>
      <c r="AL30" s="31" t="e">
        <f t="shared" si="10"/>
        <v>#N/A</v>
      </c>
      <c r="AM30" s="42" t="e">
        <f t="shared" si="11"/>
        <v>#N/A</v>
      </c>
    </row>
    <row r="31" spans="1:39" x14ac:dyDescent="0.25">
      <c r="A31" s="379" t="s">
        <v>201</v>
      </c>
      <c r="B31" s="319" t="s">
        <v>29</v>
      </c>
      <c r="C31" s="167" t="s">
        <v>206</v>
      </c>
      <c r="D31" s="447" t="s">
        <v>404</v>
      </c>
      <c r="E31" s="364">
        <v>8</v>
      </c>
      <c r="F31" s="47">
        <v>5</v>
      </c>
      <c r="G31" s="334">
        <v>4</v>
      </c>
      <c r="H31" s="243">
        <v>3</v>
      </c>
      <c r="I31" s="47">
        <v>5</v>
      </c>
      <c r="J31" s="244">
        <v>3</v>
      </c>
      <c r="K31" s="47">
        <v>5</v>
      </c>
      <c r="L31" s="244">
        <v>3</v>
      </c>
      <c r="M31" s="90">
        <v>2.5</v>
      </c>
      <c r="N31" s="244">
        <v>8.5</v>
      </c>
      <c r="O31" s="173"/>
      <c r="P31" s="58">
        <f t="shared" si="6"/>
        <v>47</v>
      </c>
      <c r="Q31" s="266">
        <v>4</v>
      </c>
      <c r="R31" s="267">
        <v>4</v>
      </c>
      <c r="S31" s="267">
        <v>1</v>
      </c>
      <c r="T31" s="267">
        <v>4</v>
      </c>
      <c r="U31" s="267">
        <v>4</v>
      </c>
      <c r="V31" s="267">
        <v>2</v>
      </c>
      <c r="W31" s="267">
        <v>2</v>
      </c>
      <c r="X31" s="267">
        <v>2</v>
      </c>
      <c r="Y31" s="267">
        <v>3</v>
      </c>
      <c r="Z31" s="347">
        <v>4</v>
      </c>
      <c r="AA31" s="58">
        <f t="shared" si="8"/>
        <v>30</v>
      </c>
      <c r="AB31" s="341">
        <f t="shared" si="12"/>
        <v>75</v>
      </c>
      <c r="AC31" s="117">
        <f t="shared" si="2"/>
        <v>78.333333333333343</v>
      </c>
      <c r="AD31" s="118">
        <f t="shared" si="7"/>
        <v>77</v>
      </c>
      <c r="AE31" s="119"/>
      <c r="AF31" s="3"/>
      <c r="AG31" s="161"/>
      <c r="AH31" s="157"/>
      <c r="AI31" s="151"/>
      <c r="AJ31" s="35" t="e">
        <f t="shared" si="0"/>
        <v>#N/A</v>
      </c>
      <c r="AK31" s="31">
        <f t="shared" si="9"/>
        <v>0</v>
      </c>
      <c r="AL31" s="31" t="e">
        <f t="shared" si="10"/>
        <v>#N/A</v>
      </c>
      <c r="AM31" s="42" t="e">
        <f t="shared" si="11"/>
        <v>#N/A</v>
      </c>
    </row>
    <row r="32" spans="1:39" x14ac:dyDescent="0.25">
      <c r="A32" s="379" t="s">
        <v>201</v>
      </c>
      <c r="B32" s="319" t="s">
        <v>31</v>
      </c>
      <c r="C32" s="167" t="s">
        <v>207</v>
      </c>
      <c r="D32" s="550"/>
      <c r="E32" s="364">
        <v>8</v>
      </c>
      <c r="F32" s="47">
        <v>5</v>
      </c>
      <c r="G32" s="334">
        <v>4</v>
      </c>
      <c r="H32" s="243">
        <v>3</v>
      </c>
      <c r="I32" s="47">
        <v>0</v>
      </c>
      <c r="J32" s="244">
        <v>3</v>
      </c>
      <c r="K32" s="47">
        <v>4.5</v>
      </c>
      <c r="L32" s="244">
        <v>3</v>
      </c>
      <c r="M32" s="90">
        <v>2.5</v>
      </c>
      <c r="N32" s="244">
        <v>8.5</v>
      </c>
      <c r="O32" s="173"/>
      <c r="P32" s="58">
        <f t="shared" si="6"/>
        <v>41.5</v>
      </c>
      <c r="Q32" s="663"/>
      <c r="R32" s="664"/>
      <c r="S32" s="664"/>
      <c r="T32" s="664"/>
      <c r="U32" s="664"/>
      <c r="V32" s="664"/>
      <c r="W32" s="664"/>
      <c r="X32" s="664"/>
      <c r="Y32" s="664"/>
      <c r="Z32" s="665"/>
      <c r="AA32" s="58">
        <f t="shared" si="8"/>
        <v>0</v>
      </c>
      <c r="AB32" s="341">
        <f t="shared" si="12"/>
        <v>0</v>
      </c>
      <c r="AC32" s="117">
        <f t="shared" si="2"/>
        <v>69.166666666666671</v>
      </c>
      <c r="AD32" s="118">
        <f t="shared" si="7"/>
        <v>41.5</v>
      </c>
      <c r="AE32" s="119"/>
      <c r="AF32" s="3"/>
      <c r="AG32" s="161"/>
      <c r="AH32" s="157"/>
      <c r="AI32" s="151"/>
      <c r="AJ32" s="35" t="e">
        <f t="shared" si="0"/>
        <v>#N/A</v>
      </c>
      <c r="AK32" s="31">
        <f t="shared" si="9"/>
        <v>0</v>
      </c>
      <c r="AL32" s="31" t="e">
        <f t="shared" si="10"/>
        <v>#N/A</v>
      </c>
      <c r="AM32" s="42" t="e">
        <f t="shared" si="11"/>
        <v>#N/A</v>
      </c>
    </row>
    <row r="33" spans="1:39" x14ac:dyDescent="0.25">
      <c r="A33" s="379" t="s">
        <v>201</v>
      </c>
      <c r="B33" s="319" t="s">
        <v>33</v>
      </c>
      <c r="C33" s="167" t="s">
        <v>208</v>
      </c>
      <c r="D33" s="447" t="s">
        <v>404</v>
      </c>
      <c r="E33" s="364">
        <v>8</v>
      </c>
      <c r="F33" s="47">
        <v>5</v>
      </c>
      <c r="G33" s="334">
        <v>4</v>
      </c>
      <c r="H33" s="243">
        <v>3</v>
      </c>
      <c r="I33" s="47">
        <v>5</v>
      </c>
      <c r="J33" s="244">
        <v>3</v>
      </c>
      <c r="K33" s="47">
        <v>5</v>
      </c>
      <c r="L33" s="244">
        <v>3</v>
      </c>
      <c r="M33" s="90">
        <v>2.5</v>
      </c>
      <c r="N33" s="244">
        <v>8.5</v>
      </c>
      <c r="O33" s="173"/>
      <c r="P33" s="58">
        <f t="shared" si="6"/>
        <v>47</v>
      </c>
      <c r="Q33" s="266">
        <v>4</v>
      </c>
      <c r="R33" s="267">
        <v>4</v>
      </c>
      <c r="S33" s="267">
        <v>4</v>
      </c>
      <c r="T33" s="267">
        <v>4</v>
      </c>
      <c r="U33" s="267">
        <v>3.5</v>
      </c>
      <c r="V33" s="267">
        <v>3</v>
      </c>
      <c r="W33" s="267">
        <v>3</v>
      </c>
      <c r="X33" s="267">
        <v>3</v>
      </c>
      <c r="Y33" s="267">
        <v>4</v>
      </c>
      <c r="Z33" s="347">
        <v>4</v>
      </c>
      <c r="AA33" s="58">
        <f t="shared" si="8"/>
        <v>36.5</v>
      </c>
      <c r="AB33" s="341">
        <f t="shared" si="12"/>
        <v>91.25</v>
      </c>
      <c r="AC33" s="117">
        <f t="shared" si="2"/>
        <v>78.333333333333343</v>
      </c>
      <c r="AD33" s="118">
        <f t="shared" si="7"/>
        <v>83.5</v>
      </c>
      <c r="AE33" s="119"/>
      <c r="AF33" s="3"/>
      <c r="AG33" s="161"/>
      <c r="AH33" s="157"/>
      <c r="AI33" s="151"/>
      <c r="AJ33" s="35" t="e">
        <f t="shared" si="0"/>
        <v>#N/A</v>
      </c>
      <c r="AK33" s="31">
        <f t="shared" si="9"/>
        <v>0</v>
      </c>
      <c r="AL33" s="31" t="e">
        <f t="shared" si="10"/>
        <v>#N/A</v>
      </c>
      <c r="AM33" s="42" t="e">
        <f t="shared" si="11"/>
        <v>#N/A</v>
      </c>
    </row>
    <row r="34" spans="1:39" x14ac:dyDescent="0.25">
      <c r="A34" s="379" t="s">
        <v>201</v>
      </c>
      <c r="B34" s="319" t="s">
        <v>36</v>
      </c>
      <c r="C34" s="167" t="s">
        <v>210</v>
      </c>
      <c r="D34" s="447" t="s">
        <v>404</v>
      </c>
      <c r="E34" s="364">
        <v>8</v>
      </c>
      <c r="F34" s="47">
        <v>5</v>
      </c>
      <c r="G34" s="334">
        <v>4</v>
      </c>
      <c r="H34" s="243">
        <v>3</v>
      </c>
      <c r="I34" s="47">
        <v>5</v>
      </c>
      <c r="J34" s="244">
        <v>3</v>
      </c>
      <c r="K34" s="47">
        <v>5</v>
      </c>
      <c r="L34" s="244">
        <v>3</v>
      </c>
      <c r="M34" s="90">
        <v>2.5</v>
      </c>
      <c r="N34" s="244">
        <v>8.5</v>
      </c>
      <c r="O34" s="173"/>
      <c r="P34" s="58">
        <f t="shared" si="6"/>
        <v>47</v>
      </c>
      <c r="Q34" s="266">
        <v>4</v>
      </c>
      <c r="R34" s="267">
        <v>4</v>
      </c>
      <c r="S34" s="267">
        <v>4</v>
      </c>
      <c r="T34" s="267">
        <v>3.5</v>
      </c>
      <c r="U34" s="267">
        <v>3.5</v>
      </c>
      <c r="V34" s="267">
        <v>3</v>
      </c>
      <c r="W34" s="267">
        <v>3</v>
      </c>
      <c r="X34" s="267">
        <v>3</v>
      </c>
      <c r="Y34" s="267">
        <v>4</v>
      </c>
      <c r="Z34" s="347">
        <v>4</v>
      </c>
      <c r="AA34" s="58">
        <f t="shared" si="8"/>
        <v>36</v>
      </c>
      <c r="AB34" s="341">
        <f t="shared" si="12"/>
        <v>90</v>
      </c>
      <c r="AC34" s="117">
        <f t="shared" si="2"/>
        <v>78.333333333333343</v>
      </c>
      <c r="AD34" s="118">
        <f t="shared" si="7"/>
        <v>83</v>
      </c>
      <c r="AE34" s="119"/>
      <c r="AF34" s="3"/>
      <c r="AG34" s="161"/>
      <c r="AH34" s="157"/>
      <c r="AI34" s="151"/>
      <c r="AJ34" s="35" t="e">
        <f t="shared" si="0"/>
        <v>#N/A</v>
      </c>
      <c r="AK34" s="31">
        <f t="shared" si="9"/>
        <v>0</v>
      </c>
      <c r="AL34" s="31" t="e">
        <f t="shared" si="10"/>
        <v>#N/A</v>
      </c>
      <c r="AM34" s="42" t="e">
        <f t="shared" si="11"/>
        <v>#N/A</v>
      </c>
    </row>
    <row r="35" spans="1:39" ht="17.25" thickBot="1" x14ac:dyDescent="0.3">
      <c r="A35" s="380" t="s">
        <v>201</v>
      </c>
      <c r="B35" s="408" t="s">
        <v>68</v>
      </c>
      <c r="C35" s="298" t="s">
        <v>211</v>
      </c>
      <c r="D35" s="288" t="s">
        <v>417</v>
      </c>
      <c r="E35" s="367">
        <v>8</v>
      </c>
      <c r="F35" s="142">
        <v>5</v>
      </c>
      <c r="G35" s="337">
        <v>4</v>
      </c>
      <c r="H35" s="280">
        <v>3</v>
      </c>
      <c r="I35" s="142">
        <v>5</v>
      </c>
      <c r="J35" s="281">
        <v>3</v>
      </c>
      <c r="K35" s="142">
        <v>4.5</v>
      </c>
      <c r="L35" s="281">
        <v>3</v>
      </c>
      <c r="M35" s="282">
        <v>2.5</v>
      </c>
      <c r="N35" s="281">
        <v>8.5</v>
      </c>
      <c r="O35" s="289"/>
      <c r="P35" s="144">
        <f t="shared" si="6"/>
        <v>46.5</v>
      </c>
      <c r="Q35" s="520"/>
      <c r="R35" s="521"/>
      <c r="S35" s="521"/>
      <c r="T35" s="521"/>
      <c r="U35" s="521"/>
      <c r="V35" s="521"/>
      <c r="W35" s="521"/>
      <c r="X35" s="521"/>
      <c r="Y35" s="521"/>
      <c r="Z35" s="522"/>
      <c r="AA35" s="144">
        <v>22</v>
      </c>
      <c r="AB35" s="342">
        <f t="shared" si="12"/>
        <v>55</v>
      </c>
      <c r="AC35" s="140">
        <f t="shared" si="2"/>
        <v>77.5</v>
      </c>
      <c r="AD35" s="141">
        <f t="shared" si="7"/>
        <v>68.5</v>
      </c>
      <c r="AE35" s="120"/>
      <c r="AF35" s="6"/>
      <c r="AG35" s="162"/>
      <c r="AH35" s="158"/>
      <c r="AI35" s="152"/>
      <c r="AJ35" s="36" t="e">
        <f t="shared" ref="AJ35:AJ66" si="13">RANK(AH35,$AH$3:$AH$151)</f>
        <v>#N/A</v>
      </c>
      <c r="AK35" s="33">
        <f t="shared" si="9"/>
        <v>0</v>
      </c>
      <c r="AL35" s="33" t="e">
        <f t="shared" si="10"/>
        <v>#N/A</v>
      </c>
      <c r="AM35" s="43" t="e">
        <f t="shared" si="11"/>
        <v>#N/A</v>
      </c>
    </row>
    <row r="36" spans="1:39" x14ac:dyDescent="0.25">
      <c r="A36" s="381" t="s">
        <v>201</v>
      </c>
      <c r="B36" s="403" t="s">
        <v>40</v>
      </c>
      <c r="C36" s="169" t="s">
        <v>213</v>
      </c>
      <c r="D36" s="553"/>
      <c r="E36" s="363">
        <v>8</v>
      </c>
      <c r="F36" s="46">
        <v>5</v>
      </c>
      <c r="G36" s="333">
        <v>4</v>
      </c>
      <c r="H36" s="286">
        <v>3</v>
      </c>
      <c r="I36" s="46">
        <v>5</v>
      </c>
      <c r="J36" s="263">
        <v>3</v>
      </c>
      <c r="K36" s="46">
        <v>5</v>
      </c>
      <c r="L36" s="263">
        <v>3</v>
      </c>
      <c r="M36" s="89">
        <v>2.5</v>
      </c>
      <c r="N36" s="263">
        <v>8.5</v>
      </c>
      <c r="O36" s="175"/>
      <c r="P36" s="59">
        <f t="shared" si="6"/>
        <v>47</v>
      </c>
      <c r="Q36" s="666"/>
      <c r="R36" s="667"/>
      <c r="S36" s="667"/>
      <c r="T36" s="667"/>
      <c r="U36" s="667"/>
      <c r="V36" s="667"/>
      <c r="W36" s="667"/>
      <c r="X36" s="667"/>
      <c r="Y36" s="667"/>
      <c r="Z36" s="668"/>
      <c r="AA36" s="59">
        <f t="shared" si="8"/>
        <v>0</v>
      </c>
      <c r="AB36" s="340">
        <f t="shared" si="12"/>
        <v>0</v>
      </c>
      <c r="AC36" s="136">
        <f t="shared" si="2"/>
        <v>78.333333333333343</v>
      </c>
      <c r="AD36" s="137">
        <f t="shared" si="7"/>
        <v>47</v>
      </c>
      <c r="AE36" s="126"/>
      <c r="AF36" s="22"/>
      <c r="AG36" s="79"/>
      <c r="AH36" s="156"/>
      <c r="AI36" s="150"/>
      <c r="AJ36" s="34" t="e">
        <f t="shared" si="13"/>
        <v>#N/A</v>
      </c>
      <c r="AK36" s="32">
        <f t="shared" si="9"/>
        <v>0</v>
      </c>
      <c r="AL36" s="32" t="e">
        <f t="shared" si="10"/>
        <v>#N/A</v>
      </c>
      <c r="AM36" s="41" t="e">
        <f t="shared" si="11"/>
        <v>#N/A</v>
      </c>
    </row>
    <row r="37" spans="1:39" x14ac:dyDescent="0.25">
      <c r="A37" s="379" t="s">
        <v>201</v>
      </c>
      <c r="B37" s="404" t="s">
        <v>42</v>
      </c>
      <c r="C37" s="170" t="s">
        <v>214</v>
      </c>
      <c r="D37" s="447" t="s">
        <v>404</v>
      </c>
      <c r="E37" s="364">
        <v>8</v>
      </c>
      <c r="F37" s="47">
        <v>5</v>
      </c>
      <c r="G37" s="334">
        <v>4</v>
      </c>
      <c r="H37" s="243">
        <v>3</v>
      </c>
      <c r="I37" s="47">
        <v>5</v>
      </c>
      <c r="J37" s="244">
        <v>3</v>
      </c>
      <c r="K37" s="47">
        <v>5</v>
      </c>
      <c r="L37" s="244">
        <v>3</v>
      </c>
      <c r="M37" s="90">
        <v>2.5</v>
      </c>
      <c r="N37" s="244">
        <v>8.5</v>
      </c>
      <c r="O37" s="173"/>
      <c r="P37" s="58">
        <f t="shared" si="6"/>
        <v>47</v>
      </c>
      <c r="Q37" s="266">
        <v>4</v>
      </c>
      <c r="R37" s="267">
        <v>3</v>
      </c>
      <c r="S37" s="267">
        <v>3</v>
      </c>
      <c r="T37" s="267">
        <v>3</v>
      </c>
      <c r="U37" s="267">
        <v>3</v>
      </c>
      <c r="V37" s="267">
        <v>3</v>
      </c>
      <c r="W37" s="267">
        <v>3</v>
      </c>
      <c r="X37" s="267">
        <v>3</v>
      </c>
      <c r="Y37" s="267">
        <v>4</v>
      </c>
      <c r="Z37" s="347">
        <v>3.5</v>
      </c>
      <c r="AA37" s="58">
        <f t="shared" si="8"/>
        <v>32.5</v>
      </c>
      <c r="AB37" s="341">
        <f t="shared" si="12"/>
        <v>81.25</v>
      </c>
      <c r="AC37" s="117">
        <f t="shared" si="2"/>
        <v>78.333333333333343</v>
      </c>
      <c r="AD37" s="118">
        <f t="shared" si="7"/>
        <v>79.5</v>
      </c>
      <c r="AE37" s="119"/>
      <c r="AF37" s="3"/>
      <c r="AG37" s="161"/>
      <c r="AH37" s="157"/>
      <c r="AI37" s="151"/>
      <c r="AJ37" s="35" t="e">
        <f t="shared" si="13"/>
        <v>#N/A</v>
      </c>
      <c r="AK37" s="31">
        <f t="shared" si="9"/>
        <v>0</v>
      </c>
      <c r="AL37" s="31" t="e">
        <f t="shared" si="10"/>
        <v>#N/A</v>
      </c>
      <c r="AM37" s="42" t="e">
        <f t="shared" si="11"/>
        <v>#N/A</v>
      </c>
    </row>
    <row r="38" spans="1:39" x14ac:dyDescent="0.25">
      <c r="A38" s="379" t="s">
        <v>201</v>
      </c>
      <c r="B38" s="404" t="s">
        <v>44</v>
      </c>
      <c r="C38" s="170" t="s">
        <v>215</v>
      </c>
      <c r="D38" s="447" t="s">
        <v>404</v>
      </c>
      <c r="E38" s="364">
        <v>8</v>
      </c>
      <c r="F38" s="47">
        <v>5</v>
      </c>
      <c r="G38" s="334">
        <v>4</v>
      </c>
      <c r="H38" s="243">
        <v>3</v>
      </c>
      <c r="I38" s="47">
        <v>5</v>
      </c>
      <c r="J38" s="244">
        <v>3</v>
      </c>
      <c r="K38" s="47">
        <v>5</v>
      </c>
      <c r="L38" s="244">
        <v>3</v>
      </c>
      <c r="M38" s="90">
        <v>2.5</v>
      </c>
      <c r="N38" s="244">
        <v>8.5</v>
      </c>
      <c r="O38" s="173"/>
      <c r="P38" s="58">
        <f t="shared" si="6"/>
        <v>47</v>
      </c>
      <c r="Q38" s="266">
        <v>4</v>
      </c>
      <c r="R38" s="267">
        <v>2</v>
      </c>
      <c r="S38" s="267">
        <v>3</v>
      </c>
      <c r="T38" s="267">
        <v>3</v>
      </c>
      <c r="U38" s="267">
        <v>4</v>
      </c>
      <c r="V38" s="267">
        <v>2</v>
      </c>
      <c r="W38" s="267">
        <v>4</v>
      </c>
      <c r="X38" s="267">
        <v>1</v>
      </c>
      <c r="Y38" s="267">
        <v>4</v>
      </c>
      <c r="Z38" s="347">
        <v>4</v>
      </c>
      <c r="AA38" s="58">
        <f t="shared" si="8"/>
        <v>31</v>
      </c>
      <c r="AB38" s="341">
        <f t="shared" si="12"/>
        <v>77.5</v>
      </c>
      <c r="AC38" s="117">
        <f t="shared" si="2"/>
        <v>78.333333333333343</v>
      </c>
      <c r="AD38" s="118">
        <f t="shared" si="7"/>
        <v>78</v>
      </c>
      <c r="AE38" s="119"/>
      <c r="AF38" s="3"/>
      <c r="AG38" s="161"/>
      <c r="AH38" s="157"/>
      <c r="AI38" s="151"/>
      <c r="AJ38" s="35" t="e">
        <f t="shared" si="13"/>
        <v>#N/A</v>
      </c>
      <c r="AK38" s="31">
        <f t="shared" si="9"/>
        <v>0</v>
      </c>
      <c r="AL38" s="31" t="e">
        <f t="shared" si="10"/>
        <v>#N/A</v>
      </c>
      <c r="AM38" s="42" t="e">
        <f t="shared" si="11"/>
        <v>#N/A</v>
      </c>
    </row>
    <row r="39" spans="1:39" x14ac:dyDescent="0.25">
      <c r="A39" s="379" t="s">
        <v>201</v>
      </c>
      <c r="B39" s="404" t="s">
        <v>46</v>
      </c>
      <c r="C39" s="170" t="s">
        <v>216</v>
      </c>
      <c r="D39" s="447" t="s">
        <v>415</v>
      </c>
      <c r="E39" s="364">
        <v>8</v>
      </c>
      <c r="F39" s="47">
        <v>5</v>
      </c>
      <c r="G39" s="334">
        <v>4</v>
      </c>
      <c r="H39" s="243">
        <v>3</v>
      </c>
      <c r="I39" s="47">
        <v>0</v>
      </c>
      <c r="J39" s="244">
        <v>3</v>
      </c>
      <c r="K39" s="47">
        <v>0</v>
      </c>
      <c r="L39" s="244">
        <v>3</v>
      </c>
      <c r="M39" s="90">
        <v>2.5</v>
      </c>
      <c r="N39" s="244">
        <v>8.5</v>
      </c>
      <c r="O39" s="173"/>
      <c r="P39" s="58">
        <f t="shared" si="6"/>
        <v>37</v>
      </c>
      <c r="Q39" s="266">
        <v>2</v>
      </c>
      <c r="R39" s="267">
        <v>3</v>
      </c>
      <c r="S39" s="267">
        <v>2.5</v>
      </c>
      <c r="T39" s="267">
        <v>2.5</v>
      </c>
      <c r="U39" s="267">
        <v>3</v>
      </c>
      <c r="V39" s="267">
        <v>3</v>
      </c>
      <c r="W39" s="267">
        <v>3</v>
      </c>
      <c r="X39" s="267">
        <v>3.5</v>
      </c>
      <c r="Y39" s="267">
        <v>3</v>
      </c>
      <c r="Z39" s="347">
        <v>2.5</v>
      </c>
      <c r="AA39" s="58">
        <f t="shared" si="8"/>
        <v>28</v>
      </c>
      <c r="AB39" s="341">
        <f t="shared" si="12"/>
        <v>70</v>
      </c>
      <c r="AC39" s="117">
        <f t="shared" si="2"/>
        <v>61.666666666666671</v>
      </c>
      <c r="AD39" s="118">
        <f t="shared" si="7"/>
        <v>65</v>
      </c>
      <c r="AE39" s="119"/>
      <c r="AF39" s="3"/>
      <c r="AG39" s="161"/>
      <c r="AH39" s="157"/>
      <c r="AI39" s="151"/>
      <c r="AJ39" s="35" t="e">
        <f t="shared" si="13"/>
        <v>#N/A</v>
      </c>
      <c r="AK39" s="31">
        <f t="shared" si="9"/>
        <v>0</v>
      </c>
      <c r="AL39" s="31" t="e">
        <f t="shared" si="10"/>
        <v>#N/A</v>
      </c>
      <c r="AM39" s="42" t="e">
        <f t="shared" si="11"/>
        <v>#N/A</v>
      </c>
    </row>
    <row r="40" spans="1:39" x14ac:dyDescent="0.25">
      <c r="A40" s="379" t="s">
        <v>201</v>
      </c>
      <c r="B40" s="404" t="s">
        <v>48</v>
      </c>
      <c r="C40" s="170" t="s">
        <v>217</v>
      </c>
      <c r="D40" s="447" t="s">
        <v>404</v>
      </c>
      <c r="E40" s="364">
        <v>8</v>
      </c>
      <c r="F40" s="47">
        <v>5</v>
      </c>
      <c r="G40" s="334">
        <v>4</v>
      </c>
      <c r="H40" s="243">
        <v>3</v>
      </c>
      <c r="I40" s="47">
        <v>0</v>
      </c>
      <c r="J40" s="244">
        <v>3</v>
      </c>
      <c r="K40" s="47">
        <v>0</v>
      </c>
      <c r="L40" s="244">
        <v>3</v>
      </c>
      <c r="M40" s="90">
        <v>2.5</v>
      </c>
      <c r="N40" s="244">
        <v>8.5</v>
      </c>
      <c r="O40" s="173"/>
      <c r="P40" s="58">
        <f t="shared" si="6"/>
        <v>37</v>
      </c>
      <c r="Q40" s="445">
        <v>1.5</v>
      </c>
      <c r="R40" s="206">
        <v>2.5</v>
      </c>
      <c r="S40" s="206">
        <v>1.5</v>
      </c>
      <c r="T40" s="206">
        <v>3</v>
      </c>
      <c r="U40" s="206">
        <v>3</v>
      </c>
      <c r="V40" s="206">
        <v>4</v>
      </c>
      <c r="W40" s="206">
        <v>2.5</v>
      </c>
      <c r="X40" s="206">
        <v>2</v>
      </c>
      <c r="Y40" s="206">
        <v>2</v>
      </c>
      <c r="Z40" s="446">
        <v>2</v>
      </c>
      <c r="AA40" s="58">
        <f t="shared" si="8"/>
        <v>24</v>
      </c>
      <c r="AB40" s="341">
        <f t="shared" si="12"/>
        <v>60</v>
      </c>
      <c r="AC40" s="117">
        <f t="shared" si="2"/>
        <v>61.666666666666671</v>
      </c>
      <c r="AD40" s="118">
        <f t="shared" si="7"/>
        <v>61</v>
      </c>
      <c r="AE40" s="119"/>
      <c r="AF40" s="3"/>
      <c r="AG40" s="161"/>
      <c r="AH40" s="157"/>
      <c r="AI40" s="151"/>
      <c r="AJ40" s="35" t="e">
        <f t="shared" si="13"/>
        <v>#N/A</v>
      </c>
      <c r="AK40" s="31">
        <f t="shared" si="9"/>
        <v>0</v>
      </c>
      <c r="AL40" s="31" t="e">
        <f t="shared" si="10"/>
        <v>#N/A</v>
      </c>
      <c r="AM40" s="42" t="e">
        <f t="shared" si="11"/>
        <v>#N/A</v>
      </c>
    </row>
    <row r="41" spans="1:39" x14ac:dyDescent="0.25">
      <c r="A41" s="379" t="s">
        <v>201</v>
      </c>
      <c r="B41" s="404" t="s">
        <v>50</v>
      </c>
      <c r="C41" s="170" t="s">
        <v>218</v>
      </c>
      <c r="D41" s="447" t="s">
        <v>404</v>
      </c>
      <c r="E41" s="364">
        <v>8</v>
      </c>
      <c r="F41" s="47">
        <v>5</v>
      </c>
      <c r="G41" s="334">
        <v>4</v>
      </c>
      <c r="H41" s="243">
        <v>3</v>
      </c>
      <c r="I41" s="47">
        <v>5</v>
      </c>
      <c r="J41" s="244">
        <v>3</v>
      </c>
      <c r="K41" s="47">
        <v>5</v>
      </c>
      <c r="L41" s="244">
        <v>3</v>
      </c>
      <c r="M41" s="90">
        <v>2.5</v>
      </c>
      <c r="N41" s="244">
        <v>8.5</v>
      </c>
      <c r="O41" s="173"/>
      <c r="P41" s="58">
        <f t="shared" si="6"/>
        <v>47</v>
      </c>
      <c r="Q41" s="266">
        <v>4</v>
      </c>
      <c r="R41" s="267">
        <v>4</v>
      </c>
      <c r="S41" s="267">
        <v>3</v>
      </c>
      <c r="T41" s="267">
        <v>4</v>
      </c>
      <c r="U41" s="267">
        <v>4</v>
      </c>
      <c r="V41" s="267">
        <v>4</v>
      </c>
      <c r="W41" s="267">
        <v>4</v>
      </c>
      <c r="X41" s="267">
        <v>4</v>
      </c>
      <c r="Y41" s="267">
        <v>2</v>
      </c>
      <c r="Z41" s="347">
        <v>4</v>
      </c>
      <c r="AA41" s="58">
        <f t="shared" si="8"/>
        <v>37</v>
      </c>
      <c r="AB41" s="341">
        <f t="shared" si="12"/>
        <v>92.5</v>
      </c>
      <c r="AC41" s="117">
        <f t="shared" si="2"/>
        <v>78.333333333333343</v>
      </c>
      <c r="AD41" s="118">
        <f t="shared" si="7"/>
        <v>84</v>
      </c>
      <c r="AE41" s="119"/>
      <c r="AF41" s="3"/>
      <c r="AG41" s="161"/>
      <c r="AH41" s="157"/>
      <c r="AI41" s="151"/>
      <c r="AJ41" s="35" t="e">
        <f t="shared" si="13"/>
        <v>#N/A</v>
      </c>
      <c r="AK41" s="31">
        <f t="shared" si="9"/>
        <v>0</v>
      </c>
      <c r="AL41" s="31" t="e">
        <f t="shared" si="10"/>
        <v>#N/A</v>
      </c>
      <c r="AM41" s="42" t="e">
        <f t="shared" si="11"/>
        <v>#N/A</v>
      </c>
    </row>
    <row r="42" spans="1:39" x14ac:dyDescent="0.25">
      <c r="A42" s="379" t="s">
        <v>201</v>
      </c>
      <c r="B42" s="404" t="s">
        <v>52</v>
      </c>
      <c r="C42" s="170" t="s">
        <v>219</v>
      </c>
      <c r="D42" s="58" t="s">
        <v>421</v>
      </c>
      <c r="E42" s="364">
        <v>8</v>
      </c>
      <c r="F42" s="47">
        <v>5</v>
      </c>
      <c r="G42" s="334">
        <v>4</v>
      </c>
      <c r="H42" s="243">
        <v>3</v>
      </c>
      <c r="I42" s="47">
        <v>4</v>
      </c>
      <c r="J42" s="244">
        <v>3</v>
      </c>
      <c r="K42" s="47">
        <v>5</v>
      </c>
      <c r="L42" s="244">
        <v>3</v>
      </c>
      <c r="M42" s="90">
        <v>2.5</v>
      </c>
      <c r="N42" s="244">
        <v>8.5</v>
      </c>
      <c r="O42" s="173"/>
      <c r="P42" s="58">
        <f t="shared" si="6"/>
        <v>46</v>
      </c>
      <c r="Q42" s="266">
        <v>4</v>
      </c>
      <c r="R42" s="267">
        <v>4</v>
      </c>
      <c r="S42" s="267">
        <v>2</v>
      </c>
      <c r="T42" s="267">
        <v>3</v>
      </c>
      <c r="U42" s="267">
        <v>3</v>
      </c>
      <c r="V42" s="267">
        <v>2.5</v>
      </c>
      <c r="W42" s="267">
        <v>2.5</v>
      </c>
      <c r="X42" s="267">
        <v>3</v>
      </c>
      <c r="Y42" s="267">
        <v>2</v>
      </c>
      <c r="Z42" s="347">
        <v>3</v>
      </c>
      <c r="AA42" s="58">
        <f t="shared" si="8"/>
        <v>29</v>
      </c>
      <c r="AB42" s="341">
        <f t="shared" si="12"/>
        <v>72.5</v>
      </c>
      <c r="AC42" s="117">
        <f t="shared" si="2"/>
        <v>76.666666666666671</v>
      </c>
      <c r="AD42" s="118">
        <f t="shared" si="7"/>
        <v>75</v>
      </c>
      <c r="AE42" s="119"/>
      <c r="AF42" s="3"/>
      <c r="AG42" s="161"/>
      <c r="AH42" s="157"/>
      <c r="AI42" s="151"/>
      <c r="AJ42" s="35" t="e">
        <f t="shared" si="13"/>
        <v>#N/A</v>
      </c>
      <c r="AK42" s="31">
        <f t="shared" si="9"/>
        <v>0</v>
      </c>
      <c r="AL42" s="31" t="e">
        <f t="shared" si="10"/>
        <v>#N/A</v>
      </c>
      <c r="AM42" s="42" t="e">
        <f t="shared" si="11"/>
        <v>#N/A</v>
      </c>
    </row>
    <row r="43" spans="1:39" x14ac:dyDescent="0.25">
      <c r="A43" s="379" t="s">
        <v>201</v>
      </c>
      <c r="B43" s="404" t="s">
        <v>54</v>
      </c>
      <c r="C43" s="170" t="s">
        <v>220</v>
      </c>
      <c r="D43" s="58" t="s">
        <v>421</v>
      </c>
      <c r="E43" s="364">
        <v>8</v>
      </c>
      <c r="F43" s="47">
        <v>5</v>
      </c>
      <c r="G43" s="334">
        <v>4</v>
      </c>
      <c r="H43" s="243">
        <v>3</v>
      </c>
      <c r="I43" s="47">
        <v>5</v>
      </c>
      <c r="J43" s="244">
        <v>3</v>
      </c>
      <c r="K43" s="47">
        <v>5</v>
      </c>
      <c r="L43" s="244">
        <v>3</v>
      </c>
      <c r="M43" s="90">
        <v>2.5</v>
      </c>
      <c r="N43" s="244">
        <v>8.5</v>
      </c>
      <c r="O43" s="173"/>
      <c r="P43" s="58">
        <f t="shared" si="6"/>
        <v>47</v>
      </c>
      <c r="Q43" s="547"/>
      <c r="R43" s="548"/>
      <c r="S43" s="548"/>
      <c r="T43" s="548"/>
      <c r="U43" s="548"/>
      <c r="V43" s="548"/>
      <c r="W43" s="548"/>
      <c r="X43" s="548"/>
      <c r="Y43" s="548"/>
      <c r="Z43" s="549"/>
      <c r="AA43" s="58">
        <v>28</v>
      </c>
      <c r="AB43" s="341">
        <f t="shared" si="12"/>
        <v>70</v>
      </c>
      <c r="AC43" s="117">
        <f t="shared" si="2"/>
        <v>78.333333333333343</v>
      </c>
      <c r="AD43" s="118">
        <f t="shared" si="7"/>
        <v>75</v>
      </c>
      <c r="AE43" s="119"/>
      <c r="AF43" s="3"/>
      <c r="AG43" s="161"/>
      <c r="AH43" s="157"/>
      <c r="AI43" s="151"/>
      <c r="AJ43" s="35" t="e">
        <f t="shared" si="13"/>
        <v>#N/A</v>
      </c>
      <c r="AK43" s="31">
        <f t="shared" si="9"/>
        <v>0</v>
      </c>
      <c r="AL43" s="31" t="e">
        <f t="shared" si="10"/>
        <v>#N/A</v>
      </c>
      <c r="AM43" s="42" t="e">
        <f t="shared" si="11"/>
        <v>#N/A</v>
      </c>
    </row>
    <row r="44" spans="1:39" x14ac:dyDescent="0.25">
      <c r="A44" s="379" t="s">
        <v>201</v>
      </c>
      <c r="B44" s="404" t="s">
        <v>56</v>
      </c>
      <c r="C44" s="170" t="s">
        <v>221</v>
      </c>
      <c r="D44" s="447" t="s">
        <v>404</v>
      </c>
      <c r="E44" s="364">
        <v>8</v>
      </c>
      <c r="F44" s="47">
        <v>5</v>
      </c>
      <c r="G44" s="334">
        <v>4</v>
      </c>
      <c r="H44" s="243">
        <v>3</v>
      </c>
      <c r="I44" s="47">
        <v>5</v>
      </c>
      <c r="J44" s="244">
        <v>3</v>
      </c>
      <c r="K44" s="47">
        <v>5</v>
      </c>
      <c r="L44" s="244">
        <v>3</v>
      </c>
      <c r="M44" s="90">
        <v>2.5</v>
      </c>
      <c r="N44" s="244">
        <v>8.5</v>
      </c>
      <c r="O44" s="173"/>
      <c r="P44" s="58">
        <f t="shared" si="6"/>
        <v>47</v>
      </c>
      <c r="Q44" s="266">
        <v>4</v>
      </c>
      <c r="R44" s="267">
        <v>4</v>
      </c>
      <c r="S44" s="267">
        <v>2.5</v>
      </c>
      <c r="T44" s="267">
        <v>3.5</v>
      </c>
      <c r="U44" s="267">
        <v>3.5</v>
      </c>
      <c r="V44" s="267">
        <v>3.5</v>
      </c>
      <c r="W44" s="267">
        <v>3.5</v>
      </c>
      <c r="X44" s="267">
        <v>3.5</v>
      </c>
      <c r="Y44" s="267">
        <v>3.5</v>
      </c>
      <c r="Z44" s="347">
        <v>3.5</v>
      </c>
      <c r="AA44" s="58">
        <f t="shared" si="8"/>
        <v>35</v>
      </c>
      <c r="AB44" s="341">
        <f t="shared" si="12"/>
        <v>87.5</v>
      </c>
      <c r="AC44" s="117">
        <f t="shared" si="2"/>
        <v>78.333333333333343</v>
      </c>
      <c r="AD44" s="118">
        <f t="shared" si="7"/>
        <v>82</v>
      </c>
      <c r="AE44" s="119"/>
      <c r="AF44" s="3"/>
      <c r="AG44" s="161"/>
      <c r="AH44" s="157"/>
      <c r="AI44" s="151"/>
      <c r="AJ44" s="35" t="e">
        <f t="shared" si="13"/>
        <v>#N/A</v>
      </c>
      <c r="AK44" s="31">
        <f t="shared" si="9"/>
        <v>0</v>
      </c>
      <c r="AL44" s="31" t="e">
        <f t="shared" si="10"/>
        <v>#N/A</v>
      </c>
      <c r="AM44" s="42" t="e">
        <f t="shared" si="11"/>
        <v>#N/A</v>
      </c>
    </row>
    <row r="45" spans="1:39" x14ac:dyDescent="0.25">
      <c r="A45" s="379" t="s">
        <v>201</v>
      </c>
      <c r="B45" s="404" t="s">
        <v>78</v>
      </c>
      <c r="C45" s="170" t="s">
        <v>222</v>
      </c>
      <c r="D45" s="536" t="s">
        <v>407</v>
      </c>
      <c r="E45" s="364">
        <v>8</v>
      </c>
      <c r="F45" s="47">
        <v>5</v>
      </c>
      <c r="G45" s="334">
        <v>4</v>
      </c>
      <c r="H45" s="243">
        <v>3</v>
      </c>
      <c r="I45" s="47">
        <v>0</v>
      </c>
      <c r="J45" s="244">
        <v>3</v>
      </c>
      <c r="K45" s="47">
        <v>0</v>
      </c>
      <c r="L45" s="244">
        <v>3</v>
      </c>
      <c r="M45" s="90">
        <v>2.5</v>
      </c>
      <c r="N45" s="244">
        <v>8.5</v>
      </c>
      <c r="O45" s="114">
        <v>4</v>
      </c>
      <c r="P45" s="58">
        <f>SUM(E45:O45)</f>
        <v>41</v>
      </c>
      <c r="Q45" s="266">
        <v>1</v>
      </c>
      <c r="R45" s="267">
        <v>2</v>
      </c>
      <c r="S45" s="267">
        <v>2</v>
      </c>
      <c r="T45" s="267">
        <v>2</v>
      </c>
      <c r="U45" s="267">
        <v>2</v>
      </c>
      <c r="V45" s="267">
        <v>4</v>
      </c>
      <c r="W45" s="267">
        <v>1</v>
      </c>
      <c r="X45" s="267">
        <v>1</v>
      </c>
      <c r="Y45" s="267">
        <v>2</v>
      </c>
      <c r="Z45" s="347">
        <v>2</v>
      </c>
      <c r="AA45" s="58">
        <f t="shared" si="8"/>
        <v>19</v>
      </c>
      <c r="AB45" s="341">
        <f t="shared" si="12"/>
        <v>47.5</v>
      </c>
      <c r="AC45" s="117">
        <f t="shared" si="2"/>
        <v>68.333333333333343</v>
      </c>
      <c r="AD45" s="118">
        <f t="shared" si="7"/>
        <v>60</v>
      </c>
      <c r="AE45" s="119"/>
      <c r="AF45" s="3"/>
      <c r="AG45" s="161"/>
      <c r="AH45" s="157"/>
      <c r="AI45" s="151"/>
      <c r="AJ45" s="35" t="e">
        <f t="shared" si="13"/>
        <v>#N/A</v>
      </c>
      <c r="AK45" s="31">
        <f t="shared" si="9"/>
        <v>0</v>
      </c>
      <c r="AL45" s="31" t="e">
        <f t="shared" si="10"/>
        <v>#N/A</v>
      </c>
      <c r="AM45" s="42" t="e">
        <f t="shared" si="11"/>
        <v>#N/A</v>
      </c>
    </row>
    <row r="46" spans="1:39" x14ac:dyDescent="0.25">
      <c r="A46" s="379" t="s">
        <v>201</v>
      </c>
      <c r="B46" s="404" t="s">
        <v>132</v>
      </c>
      <c r="C46" s="170" t="s">
        <v>223</v>
      </c>
      <c r="D46" s="447" t="s">
        <v>408</v>
      </c>
      <c r="E46" s="364">
        <v>8</v>
      </c>
      <c r="F46" s="47">
        <v>5</v>
      </c>
      <c r="G46" s="334">
        <v>4</v>
      </c>
      <c r="H46" s="243">
        <v>3</v>
      </c>
      <c r="I46" s="47">
        <v>5</v>
      </c>
      <c r="J46" s="244">
        <v>3</v>
      </c>
      <c r="K46" s="47">
        <v>5</v>
      </c>
      <c r="L46" s="244">
        <v>3</v>
      </c>
      <c r="M46" s="90">
        <v>2.5</v>
      </c>
      <c r="N46" s="244">
        <v>8.5</v>
      </c>
      <c r="O46" s="114">
        <v>1</v>
      </c>
      <c r="P46" s="58">
        <f t="shared" si="6"/>
        <v>47</v>
      </c>
      <c r="Q46" s="266">
        <v>4</v>
      </c>
      <c r="R46" s="267">
        <v>4</v>
      </c>
      <c r="S46" s="267">
        <v>4</v>
      </c>
      <c r="T46" s="267">
        <v>4</v>
      </c>
      <c r="U46" s="267">
        <v>4</v>
      </c>
      <c r="V46" s="267">
        <v>4</v>
      </c>
      <c r="W46" s="267">
        <v>4</v>
      </c>
      <c r="X46" s="267">
        <v>4</v>
      </c>
      <c r="Y46" s="267">
        <v>4</v>
      </c>
      <c r="Z46" s="347">
        <v>4</v>
      </c>
      <c r="AA46" s="58">
        <f t="shared" si="8"/>
        <v>40</v>
      </c>
      <c r="AB46" s="341">
        <f t="shared" si="12"/>
        <v>100</v>
      </c>
      <c r="AC46" s="117">
        <f t="shared" si="2"/>
        <v>78.333333333333343</v>
      </c>
      <c r="AD46" s="118">
        <f t="shared" si="7"/>
        <v>87</v>
      </c>
      <c r="AE46" s="119"/>
      <c r="AF46" s="3"/>
      <c r="AG46" s="161"/>
      <c r="AH46" s="157"/>
      <c r="AI46" s="151"/>
      <c r="AJ46" s="35" t="e">
        <f t="shared" si="13"/>
        <v>#N/A</v>
      </c>
      <c r="AK46" s="31">
        <f t="shared" si="9"/>
        <v>0</v>
      </c>
      <c r="AL46" s="31" t="e">
        <f t="shared" si="10"/>
        <v>#N/A</v>
      </c>
      <c r="AM46" s="42" t="e">
        <f t="shared" si="11"/>
        <v>#N/A</v>
      </c>
    </row>
    <row r="47" spans="1:39" x14ac:dyDescent="0.25">
      <c r="A47" s="379" t="s">
        <v>201</v>
      </c>
      <c r="B47" s="404" t="s">
        <v>199</v>
      </c>
      <c r="C47" s="170" t="s">
        <v>224</v>
      </c>
      <c r="D47" s="447" t="s">
        <v>408</v>
      </c>
      <c r="E47" s="364">
        <v>8</v>
      </c>
      <c r="F47" s="47">
        <v>5</v>
      </c>
      <c r="G47" s="334">
        <v>4</v>
      </c>
      <c r="H47" s="243">
        <v>3</v>
      </c>
      <c r="I47" s="47">
        <v>5</v>
      </c>
      <c r="J47" s="244">
        <v>3</v>
      </c>
      <c r="K47" s="47">
        <v>5</v>
      </c>
      <c r="L47" s="244">
        <v>3</v>
      </c>
      <c r="M47" s="90">
        <v>2.5</v>
      </c>
      <c r="N47" s="244">
        <v>8.5</v>
      </c>
      <c r="O47" s="173"/>
      <c r="P47" s="58">
        <f t="shared" si="6"/>
        <v>47</v>
      </c>
      <c r="Q47" s="266">
        <v>4</v>
      </c>
      <c r="R47" s="267">
        <v>4</v>
      </c>
      <c r="S47" s="267">
        <v>4</v>
      </c>
      <c r="T47" s="267">
        <v>4</v>
      </c>
      <c r="U47" s="267">
        <v>4</v>
      </c>
      <c r="V47" s="267">
        <v>4</v>
      </c>
      <c r="W47" s="267">
        <v>3</v>
      </c>
      <c r="X47" s="267">
        <v>3.5</v>
      </c>
      <c r="Y47" s="267">
        <v>4</v>
      </c>
      <c r="Z47" s="347">
        <v>4</v>
      </c>
      <c r="AA47" s="58">
        <f t="shared" si="8"/>
        <v>38.5</v>
      </c>
      <c r="AB47" s="341">
        <f t="shared" si="12"/>
        <v>96.25</v>
      </c>
      <c r="AC47" s="117">
        <f t="shared" si="2"/>
        <v>78.333333333333343</v>
      </c>
      <c r="AD47" s="118">
        <f t="shared" si="7"/>
        <v>85.5</v>
      </c>
      <c r="AE47" s="119"/>
      <c r="AF47" s="3"/>
      <c r="AG47" s="161"/>
      <c r="AH47" s="157"/>
      <c r="AI47" s="151"/>
      <c r="AJ47" s="35" t="e">
        <f t="shared" si="13"/>
        <v>#N/A</v>
      </c>
      <c r="AK47" s="31">
        <f t="shared" si="9"/>
        <v>0</v>
      </c>
      <c r="AL47" s="31" t="e">
        <f t="shared" si="10"/>
        <v>#N/A</v>
      </c>
      <c r="AM47" s="42" t="e">
        <f t="shared" si="11"/>
        <v>#N/A</v>
      </c>
    </row>
    <row r="48" spans="1:39" x14ac:dyDescent="0.25">
      <c r="A48" s="379" t="s">
        <v>201</v>
      </c>
      <c r="B48" s="404" t="s">
        <v>225</v>
      </c>
      <c r="C48" s="170" t="s">
        <v>226</v>
      </c>
      <c r="D48" s="550"/>
      <c r="E48" s="364">
        <v>8</v>
      </c>
      <c r="F48" s="47">
        <v>5</v>
      </c>
      <c r="G48" s="334">
        <v>4</v>
      </c>
      <c r="H48" s="243">
        <v>3</v>
      </c>
      <c r="I48" s="47">
        <v>5</v>
      </c>
      <c r="J48" s="244">
        <v>3</v>
      </c>
      <c r="K48" s="47">
        <v>5</v>
      </c>
      <c r="L48" s="244">
        <v>3</v>
      </c>
      <c r="M48" s="90">
        <v>2.5</v>
      </c>
      <c r="N48" s="244">
        <v>8.5</v>
      </c>
      <c r="O48" s="173"/>
      <c r="P48" s="58">
        <f t="shared" si="6"/>
        <v>47</v>
      </c>
      <c r="Q48" s="663"/>
      <c r="R48" s="664"/>
      <c r="S48" s="664"/>
      <c r="T48" s="664"/>
      <c r="U48" s="664"/>
      <c r="V48" s="664"/>
      <c r="W48" s="664"/>
      <c r="X48" s="664"/>
      <c r="Y48" s="664"/>
      <c r="Z48" s="665"/>
      <c r="AA48" s="58">
        <f t="shared" si="8"/>
        <v>0</v>
      </c>
      <c r="AB48" s="341">
        <f t="shared" si="12"/>
        <v>0</v>
      </c>
      <c r="AC48" s="117">
        <f t="shared" si="2"/>
        <v>78.333333333333343</v>
      </c>
      <c r="AD48" s="118">
        <f t="shared" si="7"/>
        <v>47</v>
      </c>
      <c r="AE48" s="119"/>
      <c r="AF48" s="3"/>
      <c r="AG48" s="161"/>
      <c r="AH48" s="157"/>
      <c r="AI48" s="151"/>
      <c r="AJ48" s="35" t="e">
        <f t="shared" si="13"/>
        <v>#N/A</v>
      </c>
      <c r="AK48" s="31">
        <f t="shared" si="9"/>
        <v>0</v>
      </c>
      <c r="AL48" s="31" t="e">
        <f t="shared" si="10"/>
        <v>#N/A</v>
      </c>
      <c r="AM48" s="42" t="e">
        <f t="shared" si="11"/>
        <v>#N/A</v>
      </c>
    </row>
    <row r="49" spans="1:39" ht="17.25" thickBot="1" x14ac:dyDescent="0.3">
      <c r="A49" s="382" t="s">
        <v>201</v>
      </c>
      <c r="B49" s="405" t="s">
        <v>333</v>
      </c>
      <c r="C49" s="171" t="s">
        <v>227</v>
      </c>
      <c r="D49" s="656" t="s">
        <v>404</v>
      </c>
      <c r="E49" s="365">
        <v>8</v>
      </c>
      <c r="F49" s="130">
        <v>5</v>
      </c>
      <c r="G49" s="335">
        <v>4</v>
      </c>
      <c r="H49" s="245">
        <v>3</v>
      </c>
      <c r="I49" s="130">
        <v>4.5</v>
      </c>
      <c r="J49" s="246">
        <v>3</v>
      </c>
      <c r="K49" s="130">
        <v>4.5</v>
      </c>
      <c r="L49" s="246">
        <v>3</v>
      </c>
      <c r="M49" s="138">
        <v>2.5</v>
      </c>
      <c r="N49" s="246">
        <v>8.5</v>
      </c>
      <c r="O49" s="131"/>
      <c r="P49" s="139">
        <f t="shared" si="6"/>
        <v>46</v>
      </c>
      <c r="Q49" s="268">
        <v>4</v>
      </c>
      <c r="R49" s="269">
        <v>4</v>
      </c>
      <c r="S49" s="269">
        <v>4</v>
      </c>
      <c r="T49" s="269">
        <v>4</v>
      </c>
      <c r="U49" s="269">
        <v>4</v>
      </c>
      <c r="V49" s="269">
        <v>3</v>
      </c>
      <c r="W49" s="269">
        <v>3</v>
      </c>
      <c r="X49" s="269">
        <v>3</v>
      </c>
      <c r="Y49" s="269">
        <v>3</v>
      </c>
      <c r="Z49" s="348">
        <v>4</v>
      </c>
      <c r="AA49" s="139">
        <f t="shared" si="8"/>
        <v>36</v>
      </c>
      <c r="AB49" s="342">
        <f t="shared" si="12"/>
        <v>90</v>
      </c>
      <c r="AC49" s="140">
        <f t="shared" si="2"/>
        <v>76.666666666666671</v>
      </c>
      <c r="AD49" s="141">
        <f t="shared" si="7"/>
        <v>82</v>
      </c>
      <c r="AE49" s="120"/>
      <c r="AF49" s="6"/>
      <c r="AG49" s="162"/>
      <c r="AH49" s="158"/>
      <c r="AI49" s="152"/>
      <c r="AJ49" s="36" t="e">
        <f t="shared" si="13"/>
        <v>#N/A</v>
      </c>
      <c r="AK49" s="33">
        <f t="shared" si="9"/>
        <v>0</v>
      </c>
      <c r="AL49" s="33" t="e">
        <f t="shared" si="10"/>
        <v>#N/A</v>
      </c>
      <c r="AM49" s="43" t="e">
        <f t="shared" si="11"/>
        <v>#N/A</v>
      </c>
    </row>
    <row r="50" spans="1:39" x14ac:dyDescent="0.25">
      <c r="A50" s="383" t="s">
        <v>228</v>
      </c>
      <c r="B50" s="406" t="s">
        <v>21</v>
      </c>
      <c r="C50" s="407" t="s">
        <v>229</v>
      </c>
      <c r="D50" s="524" t="s">
        <v>404</v>
      </c>
      <c r="E50" s="366">
        <v>8</v>
      </c>
      <c r="F50" s="62">
        <v>5</v>
      </c>
      <c r="G50" s="336">
        <v>4</v>
      </c>
      <c r="H50" s="283">
        <v>3</v>
      </c>
      <c r="I50" s="62">
        <v>5</v>
      </c>
      <c r="J50" s="331">
        <v>5</v>
      </c>
      <c r="K50" s="62">
        <v>5</v>
      </c>
      <c r="L50" s="62">
        <v>5</v>
      </c>
      <c r="M50" s="285">
        <v>2.5</v>
      </c>
      <c r="N50" s="284">
        <v>8.5</v>
      </c>
      <c r="O50" s="134">
        <v>1</v>
      </c>
      <c r="P50" s="63">
        <f>SUM(E50:O50)</f>
        <v>52</v>
      </c>
      <c r="Q50" s="270">
        <v>4</v>
      </c>
      <c r="R50" s="271">
        <v>3.5</v>
      </c>
      <c r="S50" s="271">
        <v>4</v>
      </c>
      <c r="T50" s="271">
        <v>3</v>
      </c>
      <c r="U50" s="271">
        <v>3</v>
      </c>
      <c r="V50" s="271">
        <v>2</v>
      </c>
      <c r="W50" s="271">
        <v>2</v>
      </c>
      <c r="X50" s="271">
        <v>2</v>
      </c>
      <c r="Y50" s="271">
        <v>1.5</v>
      </c>
      <c r="Z50" s="349">
        <v>2.5</v>
      </c>
      <c r="AA50" s="63">
        <f t="shared" si="8"/>
        <v>27.5</v>
      </c>
      <c r="AB50" s="343">
        <f t="shared" si="12"/>
        <v>68.75</v>
      </c>
      <c r="AC50" s="146">
        <f t="shared" si="2"/>
        <v>86.666666666666671</v>
      </c>
      <c r="AD50" s="192">
        <f t="shared" si="7"/>
        <v>79.5</v>
      </c>
      <c r="AE50" s="126"/>
      <c r="AF50" s="22"/>
      <c r="AG50" s="79"/>
      <c r="AH50" s="156"/>
      <c r="AI50" s="150"/>
      <c r="AJ50" s="34" t="e">
        <f t="shared" si="13"/>
        <v>#N/A</v>
      </c>
      <c r="AK50" s="32">
        <f t="shared" si="9"/>
        <v>0</v>
      </c>
      <c r="AL50" s="32" t="e">
        <f t="shared" si="10"/>
        <v>#N/A</v>
      </c>
      <c r="AM50" s="41" t="e">
        <f t="shared" si="11"/>
        <v>#N/A</v>
      </c>
    </row>
    <row r="51" spans="1:39" x14ac:dyDescent="0.25">
      <c r="A51" s="384" t="s">
        <v>228</v>
      </c>
      <c r="B51" s="319" t="s">
        <v>23</v>
      </c>
      <c r="C51" s="167" t="s">
        <v>230</v>
      </c>
      <c r="D51" s="550"/>
      <c r="E51" s="364">
        <v>8</v>
      </c>
      <c r="F51" s="47">
        <v>4.5</v>
      </c>
      <c r="G51" s="334">
        <v>4</v>
      </c>
      <c r="H51" s="243">
        <v>3</v>
      </c>
      <c r="I51" s="47">
        <v>3.5</v>
      </c>
      <c r="J51" s="244">
        <v>3</v>
      </c>
      <c r="K51" s="47"/>
      <c r="L51" s="244">
        <v>3</v>
      </c>
      <c r="M51" s="279">
        <v>2.5</v>
      </c>
      <c r="N51" s="244">
        <v>8.5</v>
      </c>
      <c r="O51" s="173"/>
      <c r="P51" s="58">
        <f t="shared" si="6"/>
        <v>40</v>
      </c>
      <c r="Q51" s="266"/>
      <c r="R51" s="267"/>
      <c r="S51" s="267"/>
      <c r="T51" s="267"/>
      <c r="U51" s="267"/>
      <c r="V51" s="267"/>
      <c r="W51" s="267"/>
      <c r="X51" s="267"/>
      <c r="Y51" s="267"/>
      <c r="Z51" s="347"/>
      <c r="AA51" s="58">
        <f t="shared" si="8"/>
        <v>0</v>
      </c>
      <c r="AB51" s="341">
        <f t="shared" si="12"/>
        <v>0</v>
      </c>
      <c r="AC51" s="117">
        <f t="shared" si="2"/>
        <v>66.666666666666671</v>
      </c>
      <c r="AD51" s="118">
        <f t="shared" si="7"/>
        <v>40</v>
      </c>
      <c r="AE51" s="119"/>
      <c r="AF51" s="3"/>
      <c r="AG51" s="161"/>
      <c r="AH51" s="157"/>
      <c r="AI51" s="151"/>
      <c r="AJ51" s="35" t="e">
        <f t="shared" si="13"/>
        <v>#N/A</v>
      </c>
      <c r="AK51" s="31">
        <f t="shared" si="9"/>
        <v>0</v>
      </c>
      <c r="AL51" s="31" t="e">
        <f t="shared" si="10"/>
        <v>#N/A</v>
      </c>
      <c r="AM51" s="42" t="e">
        <f t="shared" si="11"/>
        <v>#N/A</v>
      </c>
    </row>
    <row r="52" spans="1:39" x14ac:dyDescent="0.25">
      <c r="A52" s="384" t="s">
        <v>228</v>
      </c>
      <c r="B52" s="319" t="s">
        <v>25</v>
      </c>
      <c r="C52" s="167" t="s">
        <v>231</v>
      </c>
      <c r="D52" s="447" t="s">
        <v>404</v>
      </c>
      <c r="E52" s="364">
        <v>8</v>
      </c>
      <c r="F52" s="47">
        <v>5</v>
      </c>
      <c r="G52" s="334">
        <v>4</v>
      </c>
      <c r="H52" s="243">
        <v>3</v>
      </c>
      <c r="I52" s="47">
        <v>3.5</v>
      </c>
      <c r="J52" s="244">
        <v>3</v>
      </c>
      <c r="K52" s="47">
        <v>5</v>
      </c>
      <c r="L52" s="244">
        <v>3</v>
      </c>
      <c r="M52" s="279">
        <v>2.5</v>
      </c>
      <c r="N52" s="244">
        <v>8.5</v>
      </c>
      <c r="O52" s="173"/>
      <c r="P52" s="58">
        <f t="shared" si="6"/>
        <v>45.5</v>
      </c>
      <c r="Q52" s="266">
        <v>2</v>
      </c>
      <c r="R52" s="267">
        <v>3.5</v>
      </c>
      <c r="S52" s="267">
        <v>2.5</v>
      </c>
      <c r="T52" s="267">
        <v>2.5</v>
      </c>
      <c r="U52" s="267">
        <v>2.5</v>
      </c>
      <c r="V52" s="267">
        <v>2</v>
      </c>
      <c r="W52" s="267">
        <v>2</v>
      </c>
      <c r="X52" s="267">
        <v>4</v>
      </c>
      <c r="Y52" s="267">
        <v>2</v>
      </c>
      <c r="Z52" s="347">
        <v>2.5</v>
      </c>
      <c r="AA52" s="58">
        <f t="shared" si="8"/>
        <v>25.5</v>
      </c>
      <c r="AB52" s="341">
        <f t="shared" si="12"/>
        <v>63.75</v>
      </c>
      <c r="AC52" s="117">
        <f t="shared" si="2"/>
        <v>75.833333333333343</v>
      </c>
      <c r="AD52" s="118">
        <f t="shared" si="7"/>
        <v>71</v>
      </c>
      <c r="AE52" s="119"/>
      <c r="AF52" s="3"/>
      <c r="AG52" s="161"/>
      <c r="AH52" s="157"/>
      <c r="AI52" s="151"/>
      <c r="AJ52" s="35" t="e">
        <f t="shared" si="13"/>
        <v>#N/A</v>
      </c>
      <c r="AK52" s="31">
        <f t="shared" si="9"/>
        <v>0</v>
      </c>
      <c r="AL52" s="31" t="e">
        <f t="shared" si="10"/>
        <v>#N/A</v>
      </c>
      <c r="AM52" s="42" t="e">
        <f t="shared" si="11"/>
        <v>#N/A</v>
      </c>
    </row>
    <row r="53" spans="1:39" x14ac:dyDescent="0.25">
      <c r="A53" s="384" t="s">
        <v>228</v>
      </c>
      <c r="B53" s="319" t="s">
        <v>27</v>
      </c>
      <c r="C53" s="167" t="s">
        <v>232</v>
      </c>
      <c r="D53" s="447" t="s">
        <v>404</v>
      </c>
      <c r="E53" s="364">
        <v>8</v>
      </c>
      <c r="F53" s="47">
        <v>5</v>
      </c>
      <c r="G53" s="334">
        <v>4</v>
      </c>
      <c r="H53" s="243">
        <v>3</v>
      </c>
      <c r="I53" s="47">
        <v>5</v>
      </c>
      <c r="J53" s="523">
        <v>5</v>
      </c>
      <c r="K53" s="47">
        <v>5</v>
      </c>
      <c r="L53" s="523">
        <v>5</v>
      </c>
      <c r="M53" s="279">
        <v>2.5</v>
      </c>
      <c r="N53" s="244">
        <v>8.5</v>
      </c>
      <c r="O53" s="173"/>
      <c r="P53" s="58">
        <f t="shared" si="6"/>
        <v>51</v>
      </c>
      <c r="Q53" s="266">
        <v>3</v>
      </c>
      <c r="R53" s="267">
        <v>4</v>
      </c>
      <c r="S53" s="267">
        <v>3.5</v>
      </c>
      <c r="T53" s="267">
        <v>4</v>
      </c>
      <c r="U53" s="267">
        <v>4</v>
      </c>
      <c r="V53" s="267">
        <v>3</v>
      </c>
      <c r="W53" s="267">
        <v>2</v>
      </c>
      <c r="X53" s="267">
        <v>4</v>
      </c>
      <c r="Y53" s="267">
        <v>3</v>
      </c>
      <c r="Z53" s="347">
        <v>3.5</v>
      </c>
      <c r="AA53" s="58">
        <f t="shared" si="8"/>
        <v>34</v>
      </c>
      <c r="AB53" s="341">
        <f t="shared" si="12"/>
        <v>85</v>
      </c>
      <c r="AC53" s="117">
        <f t="shared" si="2"/>
        <v>85</v>
      </c>
      <c r="AD53" s="118">
        <f t="shared" si="7"/>
        <v>85</v>
      </c>
      <c r="AE53" s="119"/>
      <c r="AF53" s="3"/>
      <c r="AG53" s="161"/>
      <c r="AH53" s="157"/>
      <c r="AI53" s="151"/>
      <c r="AJ53" s="35" t="e">
        <f t="shared" si="13"/>
        <v>#N/A</v>
      </c>
      <c r="AK53" s="31">
        <f t="shared" si="9"/>
        <v>0</v>
      </c>
      <c r="AL53" s="31" t="e">
        <f t="shared" si="10"/>
        <v>#N/A</v>
      </c>
      <c r="AM53" s="42" t="e">
        <f t="shared" si="11"/>
        <v>#N/A</v>
      </c>
    </row>
    <row r="54" spans="1:39" x14ac:dyDescent="0.25">
      <c r="A54" s="384" t="s">
        <v>228</v>
      </c>
      <c r="B54" s="319" t="s">
        <v>29</v>
      </c>
      <c r="C54" s="167" t="s">
        <v>233</v>
      </c>
      <c r="D54" s="447" t="s">
        <v>404</v>
      </c>
      <c r="E54" s="364">
        <v>8</v>
      </c>
      <c r="F54" s="47">
        <v>4.5</v>
      </c>
      <c r="G54" s="334">
        <v>4</v>
      </c>
      <c r="H54" s="243">
        <v>3</v>
      </c>
      <c r="I54" s="47">
        <v>4</v>
      </c>
      <c r="J54" s="244">
        <v>3</v>
      </c>
      <c r="K54" s="47">
        <v>5</v>
      </c>
      <c r="L54" s="244">
        <v>3</v>
      </c>
      <c r="M54" s="279">
        <v>2.5</v>
      </c>
      <c r="N54" s="244">
        <v>8.5</v>
      </c>
      <c r="O54" s="173"/>
      <c r="P54" s="58">
        <f t="shared" si="6"/>
        <v>45.5</v>
      </c>
      <c r="Q54" s="266">
        <v>2</v>
      </c>
      <c r="R54" s="267">
        <v>2.5</v>
      </c>
      <c r="S54" s="267">
        <v>1.5</v>
      </c>
      <c r="T54" s="267">
        <v>3</v>
      </c>
      <c r="U54" s="267">
        <v>3</v>
      </c>
      <c r="V54" s="267">
        <v>3.5</v>
      </c>
      <c r="W54" s="267">
        <v>3.75</v>
      </c>
      <c r="X54" s="267">
        <v>3.75</v>
      </c>
      <c r="Y54" s="267">
        <v>2</v>
      </c>
      <c r="Z54" s="347">
        <v>3</v>
      </c>
      <c r="AA54" s="58">
        <f t="shared" si="8"/>
        <v>28</v>
      </c>
      <c r="AB54" s="341">
        <f t="shared" si="12"/>
        <v>70</v>
      </c>
      <c r="AC54" s="117">
        <f t="shared" si="2"/>
        <v>75.833333333333343</v>
      </c>
      <c r="AD54" s="118">
        <f t="shared" si="7"/>
        <v>73.5</v>
      </c>
      <c r="AE54" s="119"/>
      <c r="AF54" s="3"/>
      <c r="AG54" s="161"/>
      <c r="AH54" s="157"/>
      <c r="AI54" s="151"/>
      <c r="AJ54" s="35" t="e">
        <f t="shared" si="13"/>
        <v>#N/A</v>
      </c>
      <c r="AK54" s="31">
        <f t="shared" si="9"/>
        <v>0</v>
      </c>
      <c r="AL54" s="31" t="e">
        <f t="shared" si="10"/>
        <v>#N/A</v>
      </c>
      <c r="AM54" s="42" t="e">
        <f t="shared" si="11"/>
        <v>#N/A</v>
      </c>
    </row>
    <row r="55" spans="1:39" x14ac:dyDescent="0.25">
      <c r="A55" s="384" t="s">
        <v>228</v>
      </c>
      <c r="B55" s="319" t="s">
        <v>31</v>
      </c>
      <c r="C55" s="167" t="s">
        <v>234</v>
      </c>
      <c r="D55" s="447" t="s">
        <v>404</v>
      </c>
      <c r="E55" s="364">
        <v>8</v>
      </c>
      <c r="F55" s="47">
        <v>5</v>
      </c>
      <c r="G55" s="334">
        <v>4</v>
      </c>
      <c r="H55" s="243">
        <v>3</v>
      </c>
      <c r="I55" s="47">
        <v>4</v>
      </c>
      <c r="J55" s="244">
        <v>3</v>
      </c>
      <c r="K55" s="47">
        <v>5</v>
      </c>
      <c r="L55" s="244">
        <v>3</v>
      </c>
      <c r="M55" s="279">
        <v>2.5</v>
      </c>
      <c r="N55" s="244">
        <v>8.5</v>
      </c>
      <c r="O55" s="173"/>
      <c r="P55" s="58">
        <f t="shared" si="6"/>
        <v>46</v>
      </c>
      <c r="Q55" s="266">
        <v>4</v>
      </c>
      <c r="R55" s="267">
        <v>3.5</v>
      </c>
      <c r="S55" s="267">
        <v>2.5</v>
      </c>
      <c r="T55" s="267">
        <v>3</v>
      </c>
      <c r="U55" s="267">
        <v>2.5</v>
      </c>
      <c r="V55" s="267">
        <v>2.5</v>
      </c>
      <c r="W55" s="267">
        <v>2.5</v>
      </c>
      <c r="X55" s="267">
        <v>2.5</v>
      </c>
      <c r="Y55" s="267">
        <v>3</v>
      </c>
      <c r="Z55" s="347">
        <v>2.5</v>
      </c>
      <c r="AA55" s="58">
        <f t="shared" si="8"/>
        <v>28.5</v>
      </c>
      <c r="AB55" s="341">
        <f t="shared" si="12"/>
        <v>71.25</v>
      </c>
      <c r="AC55" s="117">
        <f t="shared" si="2"/>
        <v>76.666666666666671</v>
      </c>
      <c r="AD55" s="118">
        <f t="shared" si="7"/>
        <v>74.5</v>
      </c>
      <c r="AE55" s="119"/>
      <c r="AF55" s="3"/>
      <c r="AG55" s="161"/>
      <c r="AH55" s="157"/>
      <c r="AI55" s="151"/>
      <c r="AJ55" s="35" t="e">
        <f t="shared" si="13"/>
        <v>#N/A</v>
      </c>
      <c r="AK55" s="31">
        <f t="shared" si="9"/>
        <v>0</v>
      </c>
      <c r="AL55" s="31" t="e">
        <f t="shared" si="10"/>
        <v>#N/A</v>
      </c>
      <c r="AM55" s="42" t="e">
        <f t="shared" si="11"/>
        <v>#N/A</v>
      </c>
    </row>
    <row r="56" spans="1:39" x14ac:dyDescent="0.25">
      <c r="A56" s="384" t="s">
        <v>228</v>
      </c>
      <c r="B56" s="319" t="s">
        <v>33</v>
      </c>
      <c r="C56" s="167" t="s">
        <v>235</v>
      </c>
      <c r="D56" s="447" t="s">
        <v>404</v>
      </c>
      <c r="E56" s="364">
        <v>8</v>
      </c>
      <c r="F56" s="47">
        <v>4</v>
      </c>
      <c r="G56" s="334">
        <v>4</v>
      </c>
      <c r="H56" s="243">
        <v>3</v>
      </c>
      <c r="I56" s="47">
        <v>5</v>
      </c>
      <c r="J56" s="244">
        <v>3</v>
      </c>
      <c r="K56" s="47"/>
      <c r="L56" s="244">
        <v>3</v>
      </c>
      <c r="M56" s="279">
        <v>2.5</v>
      </c>
      <c r="N56" s="244">
        <v>8.5</v>
      </c>
      <c r="O56" s="173"/>
      <c r="P56" s="58">
        <f t="shared" si="6"/>
        <v>41</v>
      </c>
      <c r="Q56" s="266">
        <v>3</v>
      </c>
      <c r="R56" s="267">
        <v>2.5</v>
      </c>
      <c r="S56" s="267">
        <v>2.5</v>
      </c>
      <c r="T56" s="267">
        <v>2.5</v>
      </c>
      <c r="U56" s="267">
        <v>2.5</v>
      </c>
      <c r="V56" s="267">
        <v>2</v>
      </c>
      <c r="W56" s="267">
        <v>2.5</v>
      </c>
      <c r="X56" s="267">
        <v>2.5</v>
      </c>
      <c r="Y56" s="267">
        <v>1.5</v>
      </c>
      <c r="Z56" s="347">
        <v>2.5</v>
      </c>
      <c r="AA56" s="58">
        <f t="shared" si="8"/>
        <v>24</v>
      </c>
      <c r="AB56" s="341">
        <f t="shared" si="12"/>
        <v>60</v>
      </c>
      <c r="AC56" s="117">
        <f t="shared" si="2"/>
        <v>68.333333333333343</v>
      </c>
      <c r="AD56" s="118">
        <f t="shared" si="7"/>
        <v>65</v>
      </c>
      <c r="AE56" s="119"/>
      <c r="AF56" s="3"/>
      <c r="AG56" s="161"/>
      <c r="AH56" s="157"/>
      <c r="AI56" s="151"/>
      <c r="AJ56" s="35" t="e">
        <f t="shared" si="13"/>
        <v>#N/A</v>
      </c>
      <c r="AK56" s="31">
        <f t="shared" si="9"/>
        <v>0</v>
      </c>
      <c r="AL56" s="31" t="e">
        <f t="shared" si="10"/>
        <v>#N/A</v>
      </c>
      <c r="AM56" s="42" t="e">
        <f t="shared" si="11"/>
        <v>#N/A</v>
      </c>
    </row>
    <row r="57" spans="1:39" x14ac:dyDescent="0.25">
      <c r="A57" s="384" t="s">
        <v>228</v>
      </c>
      <c r="B57" s="319" t="s">
        <v>34</v>
      </c>
      <c r="C57" s="167" t="s">
        <v>236</v>
      </c>
      <c r="D57" s="447" t="s">
        <v>404</v>
      </c>
      <c r="E57" s="364">
        <v>8</v>
      </c>
      <c r="F57" s="47">
        <v>5</v>
      </c>
      <c r="G57" s="334">
        <v>4</v>
      </c>
      <c r="H57" s="243">
        <v>3</v>
      </c>
      <c r="I57" s="47">
        <v>5</v>
      </c>
      <c r="J57" s="244">
        <v>3</v>
      </c>
      <c r="K57" s="47">
        <v>5</v>
      </c>
      <c r="L57" s="244">
        <v>3</v>
      </c>
      <c r="M57" s="279">
        <v>2.5</v>
      </c>
      <c r="N57" s="244">
        <v>8.5</v>
      </c>
      <c r="O57" s="173"/>
      <c r="P57" s="58">
        <f t="shared" si="6"/>
        <v>47</v>
      </c>
      <c r="Q57" s="266">
        <v>4</v>
      </c>
      <c r="R57" s="267">
        <v>4</v>
      </c>
      <c r="S57" s="267">
        <v>3</v>
      </c>
      <c r="T57" s="267">
        <v>4</v>
      </c>
      <c r="U57" s="267">
        <v>4</v>
      </c>
      <c r="V57" s="267">
        <v>3</v>
      </c>
      <c r="W57" s="267">
        <v>4</v>
      </c>
      <c r="X57" s="267">
        <v>3.5</v>
      </c>
      <c r="Y57" s="267">
        <v>2.5</v>
      </c>
      <c r="Z57" s="347">
        <v>3.5</v>
      </c>
      <c r="AA57" s="58">
        <f t="shared" si="8"/>
        <v>35.5</v>
      </c>
      <c r="AB57" s="341">
        <f t="shared" si="12"/>
        <v>88.75</v>
      </c>
      <c r="AC57" s="117">
        <f t="shared" si="2"/>
        <v>78.333333333333343</v>
      </c>
      <c r="AD57" s="118">
        <f t="shared" si="7"/>
        <v>82.5</v>
      </c>
      <c r="AE57" s="119"/>
      <c r="AF57" s="3"/>
      <c r="AG57" s="161"/>
      <c r="AH57" s="157"/>
      <c r="AI57" s="151"/>
      <c r="AJ57" s="35" t="e">
        <f t="shared" si="13"/>
        <v>#N/A</v>
      </c>
      <c r="AK57" s="31">
        <f t="shared" si="9"/>
        <v>0</v>
      </c>
      <c r="AL57" s="31" t="e">
        <f t="shared" si="10"/>
        <v>#N/A</v>
      </c>
      <c r="AM57" s="42" t="e">
        <f t="shared" si="11"/>
        <v>#N/A</v>
      </c>
    </row>
    <row r="58" spans="1:39" x14ac:dyDescent="0.25">
      <c r="A58" s="384" t="s">
        <v>228</v>
      </c>
      <c r="B58" s="319" t="s">
        <v>36</v>
      </c>
      <c r="C58" s="167" t="s">
        <v>237</v>
      </c>
      <c r="D58" s="550"/>
      <c r="E58" s="364">
        <v>8</v>
      </c>
      <c r="F58" s="47">
        <v>4.5</v>
      </c>
      <c r="G58" s="334">
        <v>4</v>
      </c>
      <c r="H58" s="243">
        <v>3</v>
      </c>
      <c r="I58" s="47">
        <v>5</v>
      </c>
      <c r="J58" s="244">
        <v>3</v>
      </c>
      <c r="K58" s="47">
        <v>5</v>
      </c>
      <c r="L58" s="244">
        <v>3</v>
      </c>
      <c r="M58" s="279">
        <v>2.5</v>
      </c>
      <c r="N58" s="244">
        <v>8.5</v>
      </c>
      <c r="O58" s="173"/>
      <c r="P58" s="58">
        <f t="shared" si="6"/>
        <v>46.5</v>
      </c>
      <c r="Q58" s="266"/>
      <c r="R58" s="267"/>
      <c r="S58" s="267"/>
      <c r="T58" s="267"/>
      <c r="U58" s="267"/>
      <c r="V58" s="267"/>
      <c r="W58" s="267"/>
      <c r="X58" s="267"/>
      <c r="Y58" s="267"/>
      <c r="Z58" s="347"/>
      <c r="AA58" s="58">
        <f t="shared" si="8"/>
        <v>0</v>
      </c>
      <c r="AB58" s="341">
        <f t="shared" si="12"/>
        <v>0</v>
      </c>
      <c r="AC58" s="117">
        <f t="shared" si="2"/>
        <v>77.5</v>
      </c>
      <c r="AD58" s="118">
        <f t="shared" si="7"/>
        <v>46.5</v>
      </c>
      <c r="AE58" s="119"/>
      <c r="AF58" s="3"/>
      <c r="AG58" s="161"/>
      <c r="AH58" s="157"/>
      <c r="AI58" s="151"/>
      <c r="AJ58" s="35" t="e">
        <f t="shared" si="13"/>
        <v>#N/A</v>
      </c>
      <c r="AK58" s="31">
        <f t="shared" si="9"/>
        <v>0</v>
      </c>
      <c r="AL58" s="31" t="e">
        <f t="shared" si="10"/>
        <v>#N/A</v>
      </c>
      <c r="AM58" s="42" t="e">
        <f t="shared" si="11"/>
        <v>#N/A</v>
      </c>
    </row>
    <row r="59" spans="1:39" x14ac:dyDescent="0.25">
      <c r="A59" s="384" t="s">
        <v>228</v>
      </c>
      <c r="B59" s="319" t="s">
        <v>38</v>
      </c>
      <c r="C59" s="167" t="s">
        <v>238</v>
      </c>
      <c r="D59" s="447" t="s">
        <v>404</v>
      </c>
      <c r="E59" s="364">
        <v>8</v>
      </c>
      <c r="F59" s="47">
        <v>5</v>
      </c>
      <c r="G59" s="334">
        <v>4</v>
      </c>
      <c r="H59" s="243">
        <v>3</v>
      </c>
      <c r="I59" s="47">
        <v>5</v>
      </c>
      <c r="J59" s="523">
        <v>5</v>
      </c>
      <c r="K59" s="47">
        <v>5</v>
      </c>
      <c r="L59" s="523">
        <v>5</v>
      </c>
      <c r="M59" s="279">
        <v>2.5</v>
      </c>
      <c r="N59" s="244">
        <v>8.5</v>
      </c>
      <c r="O59" s="173"/>
      <c r="P59" s="58">
        <f t="shared" si="6"/>
        <v>51</v>
      </c>
      <c r="Q59" s="266">
        <v>4</v>
      </c>
      <c r="R59" s="267">
        <v>4</v>
      </c>
      <c r="S59" s="267">
        <v>4</v>
      </c>
      <c r="T59" s="267">
        <v>4</v>
      </c>
      <c r="U59" s="267">
        <v>4</v>
      </c>
      <c r="V59" s="267">
        <v>4</v>
      </c>
      <c r="W59" s="267">
        <v>4</v>
      </c>
      <c r="X59" s="267">
        <v>4</v>
      </c>
      <c r="Y59" s="267">
        <v>4</v>
      </c>
      <c r="Z59" s="347">
        <v>4</v>
      </c>
      <c r="AA59" s="58">
        <f t="shared" si="8"/>
        <v>40</v>
      </c>
      <c r="AB59" s="341">
        <f t="shared" si="12"/>
        <v>100</v>
      </c>
      <c r="AC59" s="117">
        <f t="shared" si="2"/>
        <v>85</v>
      </c>
      <c r="AD59" s="118">
        <f t="shared" si="7"/>
        <v>91</v>
      </c>
      <c r="AE59" s="119"/>
      <c r="AF59" s="3"/>
      <c r="AG59" s="161"/>
      <c r="AH59" s="157"/>
      <c r="AI59" s="151"/>
      <c r="AJ59" s="35" t="e">
        <f t="shared" si="13"/>
        <v>#N/A</v>
      </c>
      <c r="AK59" s="31">
        <f t="shared" si="9"/>
        <v>0</v>
      </c>
      <c r="AL59" s="31" t="e">
        <f t="shared" si="10"/>
        <v>#N/A</v>
      </c>
      <c r="AM59" s="42" t="e">
        <f t="shared" si="11"/>
        <v>#N/A</v>
      </c>
    </row>
    <row r="60" spans="1:39" ht="17.25" thickBot="1" x14ac:dyDescent="0.3">
      <c r="A60" s="385" t="s">
        <v>239</v>
      </c>
      <c r="B60" s="408" t="s">
        <v>212</v>
      </c>
      <c r="C60" s="298" t="s">
        <v>334</v>
      </c>
      <c r="D60" s="554"/>
      <c r="E60" s="367">
        <v>8</v>
      </c>
      <c r="F60" s="142">
        <v>4</v>
      </c>
      <c r="G60" s="337">
        <v>4</v>
      </c>
      <c r="H60" s="280">
        <v>3</v>
      </c>
      <c r="I60" s="142">
        <v>3.5</v>
      </c>
      <c r="J60" s="281">
        <v>3</v>
      </c>
      <c r="K60" s="142"/>
      <c r="L60" s="281">
        <v>3</v>
      </c>
      <c r="M60" s="290">
        <v>2.5</v>
      </c>
      <c r="N60" s="281">
        <v>8.5</v>
      </c>
      <c r="O60" s="289"/>
      <c r="P60" s="144">
        <f t="shared" si="6"/>
        <v>39.5</v>
      </c>
      <c r="Q60" s="272"/>
      <c r="R60" s="273"/>
      <c r="S60" s="273"/>
      <c r="T60" s="273"/>
      <c r="U60" s="273"/>
      <c r="V60" s="273"/>
      <c r="W60" s="273"/>
      <c r="X60" s="273"/>
      <c r="Y60" s="273"/>
      <c r="Z60" s="350"/>
      <c r="AA60" s="144">
        <f t="shared" si="8"/>
        <v>0</v>
      </c>
      <c r="AB60" s="344">
        <f t="shared" si="12"/>
        <v>0</v>
      </c>
      <c r="AC60" s="147">
        <f t="shared" si="2"/>
        <v>65.833333333333343</v>
      </c>
      <c r="AD60" s="191">
        <f t="shared" si="7"/>
        <v>39.5</v>
      </c>
      <c r="AE60" s="120"/>
      <c r="AF60" s="6"/>
      <c r="AG60" s="162"/>
      <c r="AH60" s="158"/>
      <c r="AI60" s="152"/>
      <c r="AJ60" s="36" t="e">
        <f t="shared" si="13"/>
        <v>#N/A</v>
      </c>
      <c r="AK60" s="33">
        <f t="shared" si="9"/>
        <v>0</v>
      </c>
      <c r="AL60" s="33" t="e">
        <f t="shared" si="10"/>
        <v>#N/A</v>
      </c>
      <c r="AM60" s="43" t="e">
        <f t="shared" si="11"/>
        <v>#N/A</v>
      </c>
    </row>
    <row r="61" spans="1:39" x14ac:dyDescent="0.25">
      <c r="A61" s="386" t="s">
        <v>228</v>
      </c>
      <c r="B61" s="403" t="s">
        <v>40</v>
      </c>
      <c r="C61" s="169" t="s">
        <v>240</v>
      </c>
      <c r="D61" s="447" t="s">
        <v>404</v>
      </c>
      <c r="E61" s="363">
        <v>8</v>
      </c>
      <c r="F61" s="46">
        <v>5</v>
      </c>
      <c r="G61" s="333">
        <v>4</v>
      </c>
      <c r="H61" s="286">
        <v>3</v>
      </c>
      <c r="I61" s="46">
        <v>5</v>
      </c>
      <c r="J61" s="263">
        <v>3</v>
      </c>
      <c r="K61" s="46">
        <v>5</v>
      </c>
      <c r="L61" s="263">
        <v>3</v>
      </c>
      <c r="M61" s="291">
        <v>2.5</v>
      </c>
      <c r="N61" s="263">
        <v>8.5</v>
      </c>
      <c r="O61" s="175"/>
      <c r="P61" s="59">
        <f t="shared" si="6"/>
        <v>47</v>
      </c>
      <c r="Q61" s="264">
        <v>4</v>
      </c>
      <c r="R61" s="265">
        <v>4</v>
      </c>
      <c r="S61" s="265">
        <v>4</v>
      </c>
      <c r="T61" s="265">
        <v>4</v>
      </c>
      <c r="U61" s="265">
        <v>4</v>
      </c>
      <c r="V61" s="265">
        <v>3.5</v>
      </c>
      <c r="W61" s="265">
        <v>3.5</v>
      </c>
      <c r="X61" s="265">
        <v>3</v>
      </c>
      <c r="Y61" s="265">
        <v>2.5</v>
      </c>
      <c r="Z61" s="346">
        <v>3.5</v>
      </c>
      <c r="AA61" s="59">
        <f t="shared" si="8"/>
        <v>36</v>
      </c>
      <c r="AB61" s="340">
        <f t="shared" si="12"/>
        <v>90</v>
      </c>
      <c r="AC61" s="136">
        <f t="shared" si="2"/>
        <v>78.333333333333343</v>
      </c>
      <c r="AD61" s="137">
        <f t="shared" si="7"/>
        <v>83</v>
      </c>
      <c r="AE61" s="126"/>
      <c r="AF61" s="22"/>
      <c r="AG61" s="79"/>
      <c r="AH61" s="156"/>
      <c r="AI61" s="150"/>
      <c r="AJ61" s="34" t="e">
        <f t="shared" si="13"/>
        <v>#N/A</v>
      </c>
      <c r="AK61" s="32">
        <f t="shared" si="9"/>
        <v>0</v>
      </c>
      <c r="AL61" s="32" t="e">
        <f t="shared" si="10"/>
        <v>#N/A</v>
      </c>
      <c r="AM61" s="41" t="e">
        <f t="shared" si="11"/>
        <v>#N/A</v>
      </c>
    </row>
    <row r="62" spans="1:39" x14ac:dyDescent="0.25">
      <c r="A62" s="384" t="s">
        <v>228</v>
      </c>
      <c r="B62" s="404" t="s">
        <v>42</v>
      </c>
      <c r="C62" s="170" t="s">
        <v>241</v>
      </c>
      <c r="D62" s="58" t="s">
        <v>436</v>
      </c>
      <c r="E62" s="364">
        <v>8</v>
      </c>
      <c r="F62" s="47">
        <v>4</v>
      </c>
      <c r="G62" s="334">
        <v>4</v>
      </c>
      <c r="H62" s="243">
        <v>3</v>
      </c>
      <c r="I62" s="47">
        <v>5</v>
      </c>
      <c r="J62" s="244">
        <v>3</v>
      </c>
      <c r="K62" s="47">
        <v>5</v>
      </c>
      <c r="L62" s="244">
        <v>3</v>
      </c>
      <c r="M62" s="279">
        <v>2.5</v>
      </c>
      <c r="N62" s="244">
        <v>8.5</v>
      </c>
      <c r="O62" s="173"/>
      <c r="P62" s="58">
        <f t="shared" si="6"/>
        <v>46</v>
      </c>
      <c r="Q62" s="463"/>
      <c r="R62" s="464"/>
      <c r="S62" s="464"/>
      <c r="T62" s="464"/>
      <c r="U62" s="464"/>
      <c r="V62" s="464"/>
      <c r="W62" s="464"/>
      <c r="X62" s="464"/>
      <c r="Y62" s="464"/>
      <c r="Z62" s="539"/>
      <c r="AA62" s="58">
        <v>20</v>
      </c>
      <c r="AB62" s="341">
        <f t="shared" si="12"/>
        <v>50</v>
      </c>
      <c r="AC62" s="117">
        <f t="shared" si="2"/>
        <v>76.666666666666671</v>
      </c>
      <c r="AD62" s="118">
        <f t="shared" si="7"/>
        <v>66</v>
      </c>
      <c r="AE62" s="119"/>
      <c r="AF62" s="3"/>
      <c r="AG62" s="161"/>
      <c r="AH62" s="157"/>
      <c r="AI62" s="151"/>
      <c r="AJ62" s="35" t="e">
        <f t="shared" si="13"/>
        <v>#N/A</v>
      </c>
      <c r="AK62" s="31">
        <f t="shared" si="9"/>
        <v>0</v>
      </c>
      <c r="AL62" s="31" t="e">
        <f t="shared" si="10"/>
        <v>#N/A</v>
      </c>
      <c r="AM62" s="42" t="e">
        <f t="shared" si="11"/>
        <v>#N/A</v>
      </c>
    </row>
    <row r="63" spans="1:39" x14ac:dyDescent="0.25">
      <c r="A63" s="384" t="s">
        <v>228</v>
      </c>
      <c r="B63" s="404" t="s">
        <v>44</v>
      </c>
      <c r="C63" s="170" t="s">
        <v>242</v>
      </c>
      <c r="D63" s="550"/>
      <c r="E63" s="364">
        <v>8</v>
      </c>
      <c r="F63" s="47">
        <v>5</v>
      </c>
      <c r="G63" s="334">
        <v>4</v>
      </c>
      <c r="H63" s="243">
        <v>3</v>
      </c>
      <c r="I63" s="47">
        <v>5</v>
      </c>
      <c r="J63" s="244">
        <v>3</v>
      </c>
      <c r="K63" s="47">
        <v>5</v>
      </c>
      <c r="L63" s="244">
        <v>3</v>
      </c>
      <c r="M63" s="279">
        <v>2.5</v>
      </c>
      <c r="N63" s="244">
        <v>8.5</v>
      </c>
      <c r="O63" s="114"/>
      <c r="P63" s="58">
        <f t="shared" si="6"/>
        <v>47</v>
      </c>
      <c r="Q63" s="266"/>
      <c r="R63" s="267"/>
      <c r="S63" s="267"/>
      <c r="T63" s="267"/>
      <c r="U63" s="267"/>
      <c r="V63" s="267"/>
      <c r="W63" s="267"/>
      <c r="X63" s="267"/>
      <c r="Y63" s="267"/>
      <c r="Z63" s="347"/>
      <c r="AA63" s="58">
        <f t="shared" si="8"/>
        <v>0</v>
      </c>
      <c r="AB63" s="341">
        <f t="shared" si="12"/>
        <v>0</v>
      </c>
      <c r="AC63" s="117">
        <f t="shared" si="2"/>
        <v>78.333333333333343</v>
      </c>
      <c r="AD63" s="118">
        <f t="shared" si="7"/>
        <v>47</v>
      </c>
      <c r="AE63" s="119"/>
      <c r="AF63" s="3"/>
      <c r="AG63" s="161"/>
      <c r="AH63" s="157"/>
      <c r="AI63" s="151"/>
      <c r="AJ63" s="35" t="e">
        <f t="shared" si="13"/>
        <v>#N/A</v>
      </c>
      <c r="AK63" s="31">
        <f t="shared" si="9"/>
        <v>0</v>
      </c>
      <c r="AL63" s="31" t="e">
        <f t="shared" si="10"/>
        <v>#N/A</v>
      </c>
      <c r="AM63" s="42" t="e">
        <f t="shared" si="11"/>
        <v>#N/A</v>
      </c>
    </row>
    <row r="64" spans="1:39" x14ac:dyDescent="0.25">
      <c r="A64" s="384" t="s">
        <v>228</v>
      </c>
      <c r="B64" s="404" t="s">
        <v>46</v>
      </c>
      <c r="C64" s="170" t="s">
        <v>243</v>
      </c>
      <c r="D64" s="550"/>
      <c r="E64" s="364">
        <v>8</v>
      </c>
      <c r="F64" s="47">
        <v>5</v>
      </c>
      <c r="G64" s="334">
        <v>4</v>
      </c>
      <c r="H64" s="243">
        <v>3</v>
      </c>
      <c r="I64" s="47">
        <v>4</v>
      </c>
      <c r="J64" s="244">
        <v>3</v>
      </c>
      <c r="K64" s="47"/>
      <c r="L64" s="244">
        <v>3</v>
      </c>
      <c r="M64" s="279">
        <v>2.5</v>
      </c>
      <c r="N64" s="244">
        <v>8.5</v>
      </c>
      <c r="O64" s="173"/>
      <c r="P64" s="58">
        <f t="shared" si="6"/>
        <v>41</v>
      </c>
      <c r="Q64" s="266"/>
      <c r="R64" s="267"/>
      <c r="S64" s="267"/>
      <c r="T64" s="267"/>
      <c r="U64" s="267"/>
      <c r="V64" s="267"/>
      <c r="W64" s="267"/>
      <c r="X64" s="267"/>
      <c r="Y64" s="267"/>
      <c r="Z64" s="347"/>
      <c r="AA64" s="58">
        <f t="shared" si="8"/>
        <v>0</v>
      </c>
      <c r="AB64" s="341">
        <f t="shared" si="12"/>
        <v>0</v>
      </c>
      <c r="AC64" s="117">
        <f t="shared" si="2"/>
        <v>68.333333333333343</v>
      </c>
      <c r="AD64" s="118">
        <f t="shared" si="7"/>
        <v>41</v>
      </c>
      <c r="AE64" s="119"/>
      <c r="AF64" s="3"/>
      <c r="AG64" s="161"/>
      <c r="AH64" s="157"/>
      <c r="AI64" s="151"/>
      <c r="AJ64" s="35" t="e">
        <f t="shared" si="13"/>
        <v>#N/A</v>
      </c>
      <c r="AK64" s="31">
        <f t="shared" si="9"/>
        <v>0</v>
      </c>
      <c r="AL64" s="31" t="e">
        <f t="shared" si="10"/>
        <v>#N/A</v>
      </c>
      <c r="AM64" s="42" t="e">
        <f t="shared" si="11"/>
        <v>#N/A</v>
      </c>
    </row>
    <row r="65" spans="1:39" x14ac:dyDescent="0.25">
      <c r="A65" s="384" t="s">
        <v>228</v>
      </c>
      <c r="B65" s="404" t="s">
        <v>48</v>
      </c>
      <c r="C65" s="170" t="s">
        <v>244</v>
      </c>
      <c r="D65" s="447" t="s">
        <v>404</v>
      </c>
      <c r="E65" s="364">
        <v>8</v>
      </c>
      <c r="F65" s="47">
        <v>5</v>
      </c>
      <c r="G65" s="334">
        <v>4</v>
      </c>
      <c r="H65" s="243">
        <v>3</v>
      </c>
      <c r="I65" s="47">
        <v>5</v>
      </c>
      <c r="J65" s="244">
        <v>3</v>
      </c>
      <c r="K65" s="47">
        <v>5</v>
      </c>
      <c r="L65" s="244">
        <v>3</v>
      </c>
      <c r="M65" s="279">
        <v>2.5</v>
      </c>
      <c r="N65" s="244">
        <v>8.5</v>
      </c>
      <c r="O65" s="173"/>
      <c r="P65" s="58">
        <f t="shared" si="6"/>
        <v>47</v>
      </c>
      <c r="Q65" s="266">
        <v>4</v>
      </c>
      <c r="R65" s="267">
        <v>4</v>
      </c>
      <c r="S65" s="267">
        <v>4</v>
      </c>
      <c r="T65" s="267">
        <v>4</v>
      </c>
      <c r="U65" s="267">
        <v>4</v>
      </c>
      <c r="V65" s="267">
        <v>4</v>
      </c>
      <c r="W65" s="267">
        <v>4</v>
      </c>
      <c r="X65" s="267">
        <v>4</v>
      </c>
      <c r="Y65" s="267">
        <v>4</v>
      </c>
      <c r="Z65" s="347">
        <v>4</v>
      </c>
      <c r="AA65" s="58">
        <f t="shared" si="8"/>
        <v>40</v>
      </c>
      <c r="AB65" s="341">
        <f t="shared" si="12"/>
        <v>100</v>
      </c>
      <c r="AC65" s="117">
        <f t="shared" si="2"/>
        <v>78.333333333333343</v>
      </c>
      <c r="AD65" s="118">
        <f t="shared" si="7"/>
        <v>87</v>
      </c>
      <c r="AE65" s="119"/>
      <c r="AF65" s="3"/>
      <c r="AG65" s="161"/>
      <c r="AH65" s="157"/>
      <c r="AI65" s="151"/>
      <c r="AJ65" s="35" t="e">
        <f t="shared" si="13"/>
        <v>#N/A</v>
      </c>
      <c r="AK65" s="31">
        <f t="shared" si="9"/>
        <v>0</v>
      </c>
      <c r="AL65" s="31" t="e">
        <f t="shared" si="10"/>
        <v>#N/A</v>
      </c>
      <c r="AM65" s="42" t="e">
        <f t="shared" si="11"/>
        <v>#N/A</v>
      </c>
    </row>
    <row r="66" spans="1:39" x14ac:dyDescent="0.25">
      <c r="A66" s="384" t="s">
        <v>228</v>
      </c>
      <c r="B66" s="404" t="s">
        <v>50</v>
      </c>
      <c r="C66" s="170" t="s">
        <v>245</v>
      </c>
      <c r="D66" s="447" t="s">
        <v>404</v>
      </c>
      <c r="E66" s="364">
        <v>8</v>
      </c>
      <c r="F66" s="47">
        <v>5</v>
      </c>
      <c r="G66" s="334">
        <v>4</v>
      </c>
      <c r="H66" s="243">
        <v>3</v>
      </c>
      <c r="I66" s="47">
        <v>5</v>
      </c>
      <c r="J66" s="244">
        <v>3</v>
      </c>
      <c r="K66" s="47">
        <v>4</v>
      </c>
      <c r="L66" s="244">
        <v>3</v>
      </c>
      <c r="M66" s="279">
        <v>2.5</v>
      </c>
      <c r="N66" s="244">
        <v>8.5</v>
      </c>
      <c r="O66" s="173"/>
      <c r="P66" s="58">
        <f t="shared" si="6"/>
        <v>46</v>
      </c>
      <c r="Q66" s="266">
        <v>4</v>
      </c>
      <c r="R66" s="267">
        <v>2</v>
      </c>
      <c r="S66" s="267">
        <v>2.5</v>
      </c>
      <c r="T66" s="267">
        <v>2.5</v>
      </c>
      <c r="U66" s="267">
        <v>2.5</v>
      </c>
      <c r="V66" s="267">
        <v>2.5</v>
      </c>
      <c r="W66" s="267">
        <v>2.5</v>
      </c>
      <c r="X66" s="267">
        <v>2.5</v>
      </c>
      <c r="Y66" s="267">
        <v>1</v>
      </c>
      <c r="Z66" s="347">
        <v>2</v>
      </c>
      <c r="AA66" s="58">
        <f t="shared" si="8"/>
        <v>24</v>
      </c>
      <c r="AB66" s="341">
        <f t="shared" si="12"/>
        <v>60</v>
      </c>
      <c r="AC66" s="117">
        <f t="shared" si="2"/>
        <v>76.666666666666671</v>
      </c>
      <c r="AD66" s="118">
        <f t="shared" si="7"/>
        <v>70</v>
      </c>
      <c r="AE66" s="119"/>
      <c r="AF66" s="3"/>
      <c r="AG66" s="161"/>
      <c r="AH66" s="157"/>
      <c r="AI66" s="151"/>
      <c r="AJ66" s="35" t="e">
        <f t="shared" si="13"/>
        <v>#N/A</v>
      </c>
      <c r="AK66" s="31">
        <f t="shared" si="9"/>
        <v>0</v>
      </c>
      <c r="AL66" s="31" t="e">
        <f t="shared" si="10"/>
        <v>#N/A</v>
      </c>
      <c r="AM66" s="42" t="e">
        <f t="shared" si="11"/>
        <v>#N/A</v>
      </c>
    </row>
    <row r="67" spans="1:39" x14ac:dyDescent="0.25">
      <c r="A67" s="384" t="s">
        <v>228</v>
      </c>
      <c r="B67" s="404" t="s">
        <v>52</v>
      </c>
      <c r="C67" s="170" t="s">
        <v>246</v>
      </c>
      <c r="D67" s="447" t="s">
        <v>404</v>
      </c>
      <c r="E67" s="364">
        <v>8</v>
      </c>
      <c r="F67" s="47">
        <v>4.5</v>
      </c>
      <c r="G67" s="334">
        <v>4</v>
      </c>
      <c r="H67" s="243">
        <v>3</v>
      </c>
      <c r="I67" s="47">
        <v>5</v>
      </c>
      <c r="J67" s="244">
        <v>3</v>
      </c>
      <c r="K67" s="47">
        <v>5</v>
      </c>
      <c r="L67" s="244">
        <v>3</v>
      </c>
      <c r="M67" s="279">
        <v>2.5</v>
      </c>
      <c r="N67" s="244">
        <v>8.5</v>
      </c>
      <c r="O67" s="173"/>
      <c r="P67" s="58">
        <f t="shared" si="6"/>
        <v>46.5</v>
      </c>
      <c r="Q67" s="266">
        <v>4</v>
      </c>
      <c r="R67" s="267">
        <v>3.5</v>
      </c>
      <c r="S67" s="267">
        <v>3</v>
      </c>
      <c r="T67" s="267">
        <v>3.5</v>
      </c>
      <c r="U67" s="267">
        <v>3.5</v>
      </c>
      <c r="V67" s="267">
        <v>3.5</v>
      </c>
      <c r="W67" s="267">
        <v>3.5</v>
      </c>
      <c r="X67" s="267">
        <v>3.5</v>
      </c>
      <c r="Y67" s="267">
        <v>4</v>
      </c>
      <c r="Z67" s="347">
        <v>3.5</v>
      </c>
      <c r="AA67" s="58">
        <f t="shared" si="8"/>
        <v>35.5</v>
      </c>
      <c r="AB67" s="341">
        <f t="shared" si="12"/>
        <v>88.75</v>
      </c>
      <c r="AC67" s="117">
        <f t="shared" si="2"/>
        <v>77.5</v>
      </c>
      <c r="AD67" s="118">
        <f t="shared" si="7"/>
        <v>82</v>
      </c>
      <c r="AE67" s="119"/>
      <c r="AF67" s="3"/>
      <c r="AG67" s="161"/>
      <c r="AH67" s="157"/>
      <c r="AI67" s="151"/>
      <c r="AJ67" s="35" t="e">
        <f t="shared" ref="AJ67:AJ98" si="14">RANK(AH67,$AH$3:$AH$151)</f>
        <v>#N/A</v>
      </c>
      <c r="AK67" s="31">
        <f t="shared" si="9"/>
        <v>0</v>
      </c>
      <c r="AL67" s="31" t="e">
        <f t="shared" si="10"/>
        <v>#N/A</v>
      </c>
      <c r="AM67" s="42" t="e">
        <f t="shared" si="11"/>
        <v>#N/A</v>
      </c>
    </row>
    <row r="68" spans="1:39" x14ac:dyDescent="0.25">
      <c r="A68" s="384" t="s">
        <v>228</v>
      </c>
      <c r="B68" s="404" t="s">
        <v>54</v>
      </c>
      <c r="C68" s="170" t="s">
        <v>247</v>
      </c>
      <c r="D68" s="447" t="s">
        <v>404</v>
      </c>
      <c r="E68" s="364">
        <v>8</v>
      </c>
      <c r="F68" s="47">
        <v>4.5</v>
      </c>
      <c r="G68" s="334">
        <v>4</v>
      </c>
      <c r="H68" s="243">
        <v>3</v>
      </c>
      <c r="I68" s="47">
        <v>5</v>
      </c>
      <c r="J68" s="244">
        <v>3</v>
      </c>
      <c r="K68" s="47">
        <v>5</v>
      </c>
      <c r="L68" s="244">
        <v>3</v>
      </c>
      <c r="M68" s="279">
        <v>2.5</v>
      </c>
      <c r="N68" s="244">
        <v>8.5</v>
      </c>
      <c r="O68" s="173"/>
      <c r="P68" s="58">
        <f t="shared" si="6"/>
        <v>46.5</v>
      </c>
      <c r="Q68" s="266">
        <v>4</v>
      </c>
      <c r="R68" s="267">
        <v>4</v>
      </c>
      <c r="S68" s="267">
        <v>2</v>
      </c>
      <c r="T68" s="267">
        <v>3</v>
      </c>
      <c r="U68" s="267">
        <v>3</v>
      </c>
      <c r="V68" s="267">
        <v>2.5</v>
      </c>
      <c r="W68" s="267">
        <v>2.5</v>
      </c>
      <c r="X68" s="267">
        <v>4</v>
      </c>
      <c r="Y68" s="267">
        <v>4</v>
      </c>
      <c r="Z68" s="347">
        <v>3.5</v>
      </c>
      <c r="AA68" s="58">
        <f t="shared" si="8"/>
        <v>32.5</v>
      </c>
      <c r="AB68" s="341">
        <f t="shared" si="12"/>
        <v>81.25</v>
      </c>
      <c r="AC68" s="117">
        <f t="shared" ref="AC68:AC129" si="15">P68/0.6</f>
        <v>77.5</v>
      </c>
      <c r="AD68" s="118">
        <f t="shared" si="7"/>
        <v>79</v>
      </c>
      <c r="AE68" s="119"/>
      <c r="AF68" s="3"/>
      <c r="AG68" s="161"/>
      <c r="AH68" s="157"/>
      <c r="AI68" s="151"/>
      <c r="AJ68" s="35" t="e">
        <f t="shared" si="14"/>
        <v>#N/A</v>
      </c>
      <c r="AK68" s="31">
        <f t="shared" si="9"/>
        <v>0</v>
      </c>
      <c r="AL68" s="31" t="e">
        <f t="shared" si="10"/>
        <v>#N/A</v>
      </c>
      <c r="AM68" s="42" t="e">
        <f t="shared" si="11"/>
        <v>#N/A</v>
      </c>
    </row>
    <row r="69" spans="1:39" x14ac:dyDescent="0.25">
      <c r="A69" s="384" t="s">
        <v>228</v>
      </c>
      <c r="B69" s="404" t="s">
        <v>56</v>
      </c>
      <c r="C69" s="170" t="s">
        <v>248</v>
      </c>
      <c r="D69" s="550"/>
      <c r="E69" s="364">
        <v>8</v>
      </c>
      <c r="F69" s="47">
        <v>0</v>
      </c>
      <c r="G69" s="334">
        <v>4</v>
      </c>
      <c r="H69" s="243">
        <v>3</v>
      </c>
      <c r="I69" s="47">
        <v>3.5</v>
      </c>
      <c r="J69" s="244">
        <v>3</v>
      </c>
      <c r="K69" s="47"/>
      <c r="L69" s="244">
        <v>3</v>
      </c>
      <c r="M69" s="279">
        <v>2.5</v>
      </c>
      <c r="N69" s="244">
        <v>8.5</v>
      </c>
      <c r="O69" s="173"/>
      <c r="P69" s="58">
        <f t="shared" ref="P69:P130" si="16">SUM(E69:N69)</f>
        <v>35.5</v>
      </c>
      <c r="Q69" s="266"/>
      <c r="R69" s="267"/>
      <c r="S69" s="267"/>
      <c r="T69" s="267"/>
      <c r="U69" s="267"/>
      <c r="V69" s="267"/>
      <c r="W69" s="267"/>
      <c r="X69" s="267"/>
      <c r="Y69" s="267"/>
      <c r="Z69" s="347"/>
      <c r="AA69" s="58">
        <f t="shared" ref="AA69:AA130" si="17">SUM(Q69:Z69)</f>
        <v>0</v>
      </c>
      <c r="AB69" s="341">
        <f t="shared" si="12"/>
        <v>0</v>
      </c>
      <c r="AC69" s="117">
        <f t="shared" si="15"/>
        <v>59.166666666666671</v>
      </c>
      <c r="AD69" s="118">
        <f t="shared" ref="AD69:AD130" si="18">P69+AA69</f>
        <v>35.5</v>
      </c>
      <c r="AE69" s="119"/>
      <c r="AF69" s="3"/>
      <c r="AG69" s="161"/>
      <c r="AH69" s="157"/>
      <c r="AI69" s="151"/>
      <c r="AJ69" s="35" t="e">
        <f t="shared" si="14"/>
        <v>#N/A</v>
      </c>
      <c r="AK69" s="31">
        <f t="shared" si="9"/>
        <v>0</v>
      </c>
      <c r="AL69" s="31" t="e">
        <f t="shared" si="10"/>
        <v>#N/A</v>
      </c>
      <c r="AM69" s="42" t="e">
        <f t="shared" si="11"/>
        <v>#N/A</v>
      </c>
    </row>
    <row r="70" spans="1:39" x14ac:dyDescent="0.25">
      <c r="A70" s="384" t="s">
        <v>228</v>
      </c>
      <c r="B70" s="404" t="s">
        <v>78</v>
      </c>
      <c r="C70" s="170" t="s">
        <v>249</v>
      </c>
      <c r="D70" s="550"/>
      <c r="E70" s="364">
        <v>8</v>
      </c>
      <c r="F70" s="47">
        <v>4.5</v>
      </c>
      <c r="G70" s="334">
        <v>4</v>
      </c>
      <c r="H70" s="243">
        <v>3</v>
      </c>
      <c r="I70" s="47">
        <v>5</v>
      </c>
      <c r="J70" s="244">
        <v>3</v>
      </c>
      <c r="K70" s="47"/>
      <c r="L70" s="244">
        <v>3</v>
      </c>
      <c r="M70" s="279">
        <v>2.5</v>
      </c>
      <c r="N70" s="244">
        <v>8.5</v>
      </c>
      <c r="O70" s="173"/>
      <c r="P70" s="58">
        <f t="shared" si="16"/>
        <v>41.5</v>
      </c>
      <c r="Q70" s="266"/>
      <c r="R70" s="267"/>
      <c r="S70" s="267"/>
      <c r="T70" s="267"/>
      <c r="U70" s="267"/>
      <c r="V70" s="267"/>
      <c r="W70" s="267"/>
      <c r="X70" s="267"/>
      <c r="Y70" s="267"/>
      <c r="Z70" s="347"/>
      <c r="AA70" s="58">
        <f t="shared" si="17"/>
        <v>0</v>
      </c>
      <c r="AB70" s="341">
        <f t="shared" si="12"/>
        <v>0</v>
      </c>
      <c r="AC70" s="117">
        <f t="shared" si="15"/>
        <v>69.166666666666671</v>
      </c>
      <c r="AD70" s="118">
        <f t="shared" si="18"/>
        <v>41.5</v>
      </c>
      <c r="AE70" s="119"/>
      <c r="AF70" s="3"/>
      <c r="AG70" s="161"/>
      <c r="AH70" s="157"/>
      <c r="AI70" s="151"/>
      <c r="AJ70" s="35" t="e">
        <f t="shared" si="14"/>
        <v>#N/A</v>
      </c>
      <c r="AK70" s="31">
        <f t="shared" si="9"/>
        <v>0</v>
      </c>
      <c r="AL70" s="31" t="e">
        <f t="shared" si="10"/>
        <v>#N/A</v>
      </c>
      <c r="AM70" s="42" t="e">
        <f t="shared" si="11"/>
        <v>#N/A</v>
      </c>
    </row>
    <row r="71" spans="1:39" x14ac:dyDescent="0.25">
      <c r="A71" s="384" t="s">
        <v>228</v>
      </c>
      <c r="B71" s="404" t="s">
        <v>132</v>
      </c>
      <c r="C71" s="170" t="s">
        <v>250</v>
      </c>
      <c r="D71" s="447" t="s">
        <v>404</v>
      </c>
      <c r="E71" s="364">
        <v>8</v>
      </c>
      <c r="F71" s="47">
        <v>5</v>
      </c>
      <c r="G71" s="334">
        <v>4</v>
      </c>
      <c r="H71" s="243">
        <v>3</v>
      </c>
      <c r="I71" s="47">
        <v>5</v>
      </c>
      <c r="J71" s="244">
        <v>3</v>
      </c>
      <c r="K71" s="47">
        <v>5</v>
      </c>
      <c r="L71" s="244">
        <v>3</v>
      </c>
      <c r="M71" s="279">
        <v>2.5</v>
      </c>
      <c r="N71" s="244">
        <v>8.5</v>
      </c>
      <c r="O71" s="173"/>
      <c r="P71" s="58">
        <f t="shared" si="16"/>
        <v>47</v>
      </c>
      <c r="Q71" s="266">
        <v>3</v>
      </c>
      <c r="R71" s="267">
        <v>4</v>
      </c>
      <c r="S71" s="267">
        <v>3</v>
      </c>
      <c r="T71" s="267">
        <v>3.5</v>
      </c>
      <c r="U71" s="267">
        <v>3.5</v>
      </c>
      <c r="V71" s="267">
        <v>3.5</v>
      </c>
      <c r="W71" s="267">
        <v>2.5</v>
      </c>
      <c r="X71" s="267">
        <v>4</v>
      </c>
      <c r="Y71" s="267">
        <v>3.5</v>
      </c>
      <c r="Z71" s="347">
        <v>3.5</v>
      </c>
      <c r="AA71" s="58">
        <f t="shared" si="17"/>
        <v>34</v>
      </c>
      <c r="AB71" s="341">
        <f t="shared" si="12"/>
        <v>85</v>
      </c>
      <c r="AC71" s="117">
        <f t="shared" si="15"/>
        <v>78.333333333333343</v>
      </c>
      <c r="AD71" s="118">
        <f t="shared" si="18"/>
        <v>81</v>
      </c>
      <c r="AE71" s="119"/>
      <c r="AF71" s="3"/>
      <c r="AG71" s="161"/>
      <c r="AH71" s="157"/>
      <c r="AI71" s="151"/>
      <c r="AJ71" s="35" t="e">
        <f t="shared" si="14"/>
        <v>#N/A</v>
      </c>
      <c r="AK71" s="31">
        <f t="shared" si="9"/>
        <v>0</v>
      </c>
      <c r="AL71" s="31" t="e">
        <f t="shared" si="10"/>
        <v>#N/A</v>
      </c>
      <c r="AM71" s="42" t="e">
        <f t="shared" si="11"/>
        <v>#N/A</v>
      </c>
    </row>
    <row r="72" spans="1:39" x14ac:dyDescent="0.25">
      <c r="A72" s="384" t="s">
        <v>228</v>
      </c>
      <c r="B72" s="404" t="s">
        <v>199</v>
      </c>
      <c r="C72" s="170" t="s">
        <v>251</v>
      </c>
      <c r="D72" s="550"/>
      <c r="E72" s="364">
        <v>8</v>
      </c>
      <c r="F72" s="47">
        <v>4.5</v>
      </c>
      <c r="G72" s="334">
        <v>4</v>
      </c>
      <c r="H72" s="243">
        <v>3</v>
      </c>
      <c r="I72" s="47">
        <v>3.5</v>
      </c>
      <c r="J72" s="244">
        <v>3</v>
      </c>
      <c r="K72" s="47"/>
      <c r="L72" s="244">
        <v>3</v>
      </c>
      <c r="M72" s="279">
        <v>2.5</v>
      </c>
      <c r="N72" s="244">
        <v>8.5</v>
      </c>
      <c r="O72" s="173"/>
      <c r="P72" s="58">
        <f t="shared" si="16"/>
        <v>40</v>
      </c>
      <c r="Q72" s="266"/>
      <c r="R72" s="267"/>
      <c r="S72" s="267"/>
      <c r="T72" s="267"/>
      <c r="U72" s="267"/>
      <c r="V72" s="267"/>
      <c r="W72" s="267"/>
      <c r="X72" s="267"/>
      <c r="Y72" s="267"/>
      <c r="Z72" s="347"/>
      <c r="AA72" s="58">
        <f t="shared" si="17"/>
        <v>0</v>
      </c>
      <c r="AB72" s="341">
        <f t="shared" si="12"/>
        <v>0</v>
      </c>
      <c r="AC72" s="117">
        <f t="shared" si="15"/>
        <v>66.666666666666671</v>
      </c>
      <c r="AD72" s="118">
        <f t="shared" si="18"/>
        <v>40</v>
      </c>
      <c r="AE72" s="119"/>
      <c r="AF72" s="3"/>
      <c r="AG72" s="161"/>
      <c r="AH72" s="157"/>
      <c r="AI72" s="151"/>
      <c r="AJ72" s="35" t="e">
        <f t="shared" si="14"/>
        <v>#N/A</v>
      </c>
      <c r="AK72" s="31">
        <f t="shared" ref="AK72:AK132" si="19">IF(AH72*5&gt;100, 100, AH72*5)</f>
        <v>0</v>
      </c>
      <c r="AL72" s="31" t="e">
        <f t="shared" ref="AL72:AL132" si="20">100.35-AJ72*0.35</f>
        <v>#N/A</v>
      </c>
      <c r="AM72" s="42" t="e">
        <f t="shared" ref="AM72:AM132" si="21">MAX(AK72:AL72)</f>
        <v>#N/A</v>
      </c>
    </row>
    <row r="73" spans="1:39" ht="17.25" thickBot="1" x14ac:dyDescent="0.3">
      <c r="A73" s="387" t="s">
        <v>239</v>
      </c>
      <c r="B73" s="405" t="s">
        <v>225</v>
      </c>
      <c r="C73" s="171" t="s">
        <v>335</v>
      </c>
      <c r="D73" s="447" t="s">
        <v>404</v>
      </c>
      <c r="E73" s="365">
        <v>8</v>
      </c>
      <c r="F73" s="130">
        <v>4.5</v>
      </c>
      <c r="G73" s="335">
        <v>4</v>
      </c>
      <c r="H73" s="245">
        <v>3</v>
      </c>
      <c r="I73" s="130">
        <v>5</v>
      </c>
      <c r="J73" s="246">
        <v>3</v>
      </c>
      <c r="K73" s="130">
        <v>5</v>
      </c>
      <c r="L73" s="246">
        <v>3</v>
      </c>
      <c r="M73" s="287">
        <v>2.5</v>
      </c>
      <c r="N73" s="246">
        <v>8.5</v>
      </c>
      <c r="O73" s="174"/>
      <c r="P73" s="139">
        <f t="shared" si="16"/>
        <v>46.5</v>
      </c>
      <c r="Q73" s="268">
        <v>4</v>
      </c>
      <c r="R73" s="269">
        <v>4</v>
      </c>
      <c r="S73" s="269">
        <v>3</v>
      </c>
      <c r="T73" s="269">
        <v>2.5</v>
      </c>
      <c r="U73" s="269">
        <v>2.5</v>
      </c>
      <c r="V73" s="269">
        <v>2.5</v>
      </c>
      <c r="W73" s="269">
        <v>2.5</v>
      </c>
      <c r="X73" s="269">
        <v>3</v>
      </c>
      <c r="Y73" s="269">
        <v>2</v>
      </c>
      <c r="Z73" s="348">
        <v>2.5</v>
      </c>
      <c r="AA73" s="139">
        <f t="shared" si="17"/>
        <v>28.5</v>
      </c>
      <c r="AB73" s="342">
        <f t="shared" si="12"/>
        <v>71.25</v>
      </c>
      <c r="AC73" s="140">
        <f t="shared" si="15"/>
        <v>77.5</v>
      </c>
      <c r="AD73" s="141">
        <f t="shared" si="18"/>
        <v>75</v>
      </c>
      <c r="AE73" s="120"/>
      <c r="AF73" s="6"/>
      <c r="AG73" s="162"/>
      <c r="AH73" s="158"/>
      <c r="AI73" s="152"/>
      <c r="AJ73" s="36" t="e">
        <f t="shared" si="14"/>
        <v>#N/A</v>
      </c>
      <c r="AK73" s="33">
        <f t="shared" si="19"/>
        <v>0</v>
      </c>
      <c r="AL73" s="33" t="e">
        <f t="shared" si="20"/>
        <v>#N/A</v>
      </c>
      <c r="AM73" s="43" t="e">
        <f t="shared" si="21"/>
        <v>#N/A</v>
      </c>
    </row>
    <row r="74" spans="1:39" x14ac:dyDescent="0.25">
      <c r="A74" s="388" t="s">
        <v>252</v>
      </c>
      <c r="B74" s="401" t="s">
        <v>21</v>
      </c>
      <c r="C74" s="166" t="s">
        <v>253</v>
      </c>
      <c r="D74" s="461" t="s">
        <v>404</v>
      </c>
      <c r="E74" s="363">
        <v>8</v>
      </c>
      <c r="F74" s="46">
        <v>5</v>
      </c>
      <c r="G74" s="333">
        <v>4</v>
      </c>
      <c r="H74" s="286">
        <v>3</v>
      </c>
      <c r="I74" s="46">
        <v>4.5</v>
      </c>
      <c r="J74" s="263">
        <v>3</v>
      </c>
      <c r="K74" s="46">
        <v>5</v>
      </c>
      <c r="L74" s="263">
        <v>3</v>
      </c>
      <c r="M74" s="291">
        <v>2.5</v>
      </c>
      <c r="N74" s="263">
        <v>8.5</v>
      </c>
      <c r="O74" s="116"/>
      <c r="P74" s="59">
        <f t="shared" si="16"/>
        <v>46.5</v>
      </c>
      <c r="Q74" s="264">
        <v>3</v>
      </c>
      <c r="R74" s="265">
        <v>3</v>
      </c>
      <c r="S74" s="265">
        <v>2.5</v>
      </c>
      <c r="T74" s="265">
        <v>2.5</v>
      </c>
      <c r="U74" s="265">
        <v>2.5</v>
      </c>
      <c r="V74" s="265">
        <v>2</v>
      </c>
      <c r="W74" s="265">
        <v>2</v>
      </c>
      <c r="X74" s="265">
        <v>2</v>
      </c>
      <c r="Y74" s="265">
        <v>2</v>
      </c>
      <c r="Z74" s="346">
        <v>2.5</v>
      </c>
      <c r="AA74" s="59">
        <f t="shared" si="17"/>
        <v>24</v>
      </c>
      <c r="AB74" s="340">
        <f t="shared" si="12"/>
        <v>60</v>
      </c>
      <c r="AC74" s="136">
        <f t="shared" si="15"/>
        <v>77.5</v>
      </c>
      <c r="AD74" s="137">
        <f t="shared" si="18"/>
        <v>70.5</v>
      </c>
      <c r="AE74" s="126"/>
      <c r="AF74" s="22"/>
      <c r="AG74" s="79"/>
      <c r="AH74" s="156"/>
      <c r="AI74" s="150"/>
      <c r="AJ74" s="34" t="e">
        <f t="shared" si="14"/>
        <v>#N/A</v>
      </c>
      <c r="AK74" s="32">
        <f t="shared" si="19"/>
        <v>0</v>
      </c>
      <c r="AL74" s="32" t="e">
        <f t="shared" si="20"/>
        <v>#N/A</v>
      </c>
      <c r="AM74" s="41" t="e">
        <f t="shared" si="21"/>
        <v>#N/A</v>
      </c>
    </row>
    <row r="75" spans="1:39" x14ac:dyDescent="0.25">
      <c r="A75" s="389" t="s">
        <v>252</v>
      </c>
      <c r="B75" s="319" t="s">
        <v>23</v>
      </c>
      <c r="C75" s="167" t="s">
        <v>254</v>
      </c>
      <c r="D75" s="447" t="s">
        <v>404</v>
      </c>
      <c r="E75" s="364">
        <v>8</v>
      </c>
      <c r="F75" s="47">
        <v>5</v>
      </c>
      <c r="G75" s="334">
        <v>4</v>
      </c>
      <c r="H75" s="243">
        <v>3</v>
      </c>
      <c r="I75" s="47">
        <v>5</v>
      </c>
      <c r="J75" s="244">
        <v>3</v>
      </c>
      <c r="K75" s="47">
        <v>4.5</v>
      </c>
      <c r="L75" s="244">
        <v>3</v>
      </c>
      <c r="M75" s="279">
        <v>2.5</v>
      </c>
      <c r="N75" s="244">
        <v>8.5</v>
      </c>
      <c r="O75" s="114"/>
      <c r="P75" s="58">
        <f t="shared" si="16"/>
        <v>46.5</v>
      </c>
      <c r="Q75" s="266">
        <v>4</v>
      </c>
      <c r="R75" s="267">
        <v>4</v>
      </c>
      <c r="S75" s="267">
        <v>4</v>
      </c>
      <c r="T75" s="267">
        <v>4</v>
      </c>
      <c r="U75" s="267">
        <v>4</v>
      </c>
      <c r="V75" s="267">
        <v>4</v>
      </c>
      <c r="W75" s="267">
        <v>4</v>
      </c>
      <c r="X75" s="267">
        <v>3.5</v>
      </c>
      <c r="Y75" s="267">
        <v>4</v>
      </c>
      <c r="Z75" s="347">
        <v>4</v>
      </c>
      <c r="AA75" s="58">
        <f t="shared" si="17"/>
        <v>39.5</v>
      </c>
      <c r="AB75" s="341">
        <f t="shared" ref="AB75:AB135" si="22">AA75/0.4</f>
        <v>98.75</v>
      </c>
      <c r="AC75" s="117">
        <f t="shared" si="15"/>
        <v>77.5</v>
      </c>
      <c r="AD75" s="118">
        <f t="shared" si="18"/>
        <v>86</v>
      </c>
      <c r="AE75" s="119"/>
      <c r="AF75" s="3"/>
      <c r="AG75" s="161"/>
      <c r="AH75" s="157"/>
      <c r="AI75" s="151"/>
      <c r="AJ75" s="35" t="e">
        <f t="shared" si="14"/>
        <v>#N/A</v>
      </c>
      <c r="AK75" s="31">
        <f t="shared" si="19"/>
        <v>0</v>
      </c>
      <c r="AL75" s="31" t="e">
        <f t="shared" si="20"/>
        <v>#N/A</v>
      </c>
      <c r="AM75" s="42" t="e">
        <f t="shared" si="21"/>
        <v>#N/A</v>
      </c>
    </row>
    <row r="76" spans="1:39" x14ac:dyDescent="0.25">
      <c r="A76" s="389" t="s">
        <v>252</v>
      </c>
      <c r="B76" s="319" t="s">
        <v>25</v>
      </c>
      <c r="C76" s="167" t="s">
        <v>255</v>
      </c>
      <c r="D76" s="447" t="s">
        <v>404</v>
      </c>
      <c r="E76" s="364">
        <v>8</v>
      </c>
      <c r="F76" s="47">
        <v>5</v>
      </c>
      <c r="G76" s="334">
        <v>4</v>
      </c>
      <c r="H76" s="243">
        <v>3</v>
      </c>
      <c r="I76" s="47">
        <v>5</v>
      </c>
      <c r="J76" s="244">
        <v>3</v>
      </c>
      <c r="K76" s="47">
        <v>5</v>
      </c>
      <c r="L76" s="244">
        <v>3</v>
      </c>
      <c r="M76" s="279">
        <v>2.5</v>
      </c>
      <c r="N76" s="244">
        <v>8.5</v>
      </c>
      <c r="O76" s="114"/>
      <c r="P76" s="58">
        <f t="shared" si="16"/>
        <v>47</v>
      </c>
      <c r="Q76" s="266">
        <v>4</v>
      </c>
      <c r="R76" s="267">
        <v>4</v>
      </c>
      <c r="S76" s="267">
        <v>3</v>
      </c>
      <c r="T76" s="267">
        <v>4</v>
      </c>
      <c r="U76" s="267">
        <v>4</v>
      </c>
      <c r="V76" s="267">
        <v>4</v>
      </c>
      <c r="W76" s="267">
        <v>4</v>
      </c>
      <c r="X76" s="267">
        <v>4</v>
      </c>
      <c r="Y76" s="267">
        <v>2</v>
      </c>
      <c r="Z76" s="347">
        <v>4</v>
      </c>
      <c r="AA76" s="58">
        <f t="shared" si="17"/>
        <v>37</v>
      </c>
      <c r="AB76" s="341">
        <f t="shared" si="22"/>
        <v>92.5</v>
      </c>
      <c r="AC76" s="117">
        <f t="shared" si="15"/>
        <v>78.333333333333343</v>
      </c>
      <c r="AD76" s="118">
        <f t="shared" si="18"/>
        <v>84</v>
      </c>
      <c r="AE76" s="119"/>
      <c r="AF76" s="3"/>
      <c r="AG76" s="161"/>
      <c r="AH76" s="157"/>
      <c r="AI76" s="151"/>
      <c r="AJ76" s="35" t="e">
        <f t="shared" si="14"/>
        <v>#N/A</v>
      </c>
      <c r="AK76" s="31">
        <f t="shared" si="19"/>
        <v>0</v>
      </c>
      <c r="AL76" s="31" t="e">
        <f t="shared" si="20"/>
        <v>#N/A</v>
      </c>
      <c r="AM76" s="42" t="e">
        <f t="shared" si="21"/>
        <v>#N/A</v>
      </c>
    </row>
    <row r="77" spans="1:39" x14ac:dyDescent="0.25">
      <c r="A77" s="389" t="s">
        <v>252</v>
      </c>
      <c r="B77" s="319" t="s">
        <v>27</v>
      </c>
      <c r="C77" s="167" t="s">
        <v>256</v>
      </c>
      <c r="D77" s="447" t="s">
        <v>404</v>
      </c>
      <c r="E77" s="364">
        <v>8</v>
      </c>
      <c r="F77" s="47">
        <v>5</v>
      </c>
      <c r="G77" s="334">
        <v>4</v>
      </c>
      <c r="H77" s="243">
        <v>3</v>
      </c>
      <c r="I77" s="47">
        <v>4.5</v>
      </c>
      <c r="J77" s="244">
        <v>3</v>
      </c>
      <c r="K77" s="47"/>
      <c r="L77" s="244">
        <v>3</v>
      </c>
      <c r="M77" s="279">
        <v>2.5</v>
      </c>
      <c r="N77" s="244">
        <v>8.5</v>
      </c>
      <c r="O77" s="114"/>
      <c r="P77" s="58">
        <f t="shared" si="16"/>
        <v>41.5</v>
      </c>
      <c r="Q77" s="266">
        <v>4</v>
      </c>
      <c r="R77" s="267">
        <v>4</v>
      </c>
      <c r="S77" s="267">
        <v>3</v>
      </c>
      <c r="T77" s="267">
        <v>3.5</v>
      </c>
      <c r="U77" s="267">
        <v>3.5</v>
      </c>
      <c r="V77" s="267">
        <v>3.5</v>
      </c>
      <c r="W77" s="267">
        <v>4</v>
      </c>
      <c r="X77" s="267">
        <v>4</v>
      </c>
      <c r="Y77" s="267">
        <v>2</v>
      </c>
      <c r="Z77" s="347">
        <v>3</v>
      </c>
      <c r="AA77" s="58">
        <f t="shared" si="17"/>
        <v>34.5</v>
      </c>
      <c r="AB77" s="341">
        <f t="shared" si="22"/>
        <v>86.25</v>
      </c>
      <c r="AC77" s="117">
        <f t="shared" si="15"/>
        <v>69.166666666666671</v>
      </c>
      <c r="AD77" s="118">
        <f t="shared" si="18"/>
        <v>76</v>
      </c>
      <c r="AE77" s="119"/>
      <c r="AF77" s="3"/>
      <c r="AG77" s="161"/>
      <c r="AH77" s="157"/>
      <c r="AI77" s="151"/>
      <c r="AJ77" s="35" t="e">
        <f t="shared" si="14"/>
        <v>#N/A</v>
      </c>
      <c r="AK77" s="31">
        <f t="shared" si="19"/>
        <v>0</v>
      </c>
      <c r="AL77" s="31" t="e">
        <f t="shared" si="20"/>
        <v>#N/A</v>
      </c>
      <c r="AM77" s="42" t="e">
        <f t="shared" si="21"/>
        <v>#N/A</v>
      </c>
    </row>
    <row r="78" spans="1:39" x14ac:dyDescent="0.25">
      <c r="A78" s="389" t="s">
        <v>252</v>
      </c>
      <c r="B78" s="319" t="s">
        <v>29</v>
      </c>
      <c r="C78" s="167" t="s">
        <v>257</v>
      </c>
      <c r="D78" s="447" t="s">
        <v>407</v>
      </c>
      <c r="E78" s="364">
        <v>8</v>
      </c>
      <c r="F78" s="47">
        <v>5</v>
      </c>
      <c r="G78" s="334">
        <v>4</v>
      </c>
      <c r="H78" s="243">
        <v>3</v>
      </c>
      <c r="I78" s="47">
        <v>4.5</v>
      </c>
      <c r="J78" s="244">
        <v>3</v>
      </c>
      <c r="K78" s="47"/>
      <c r="L78" s="244">
        <v>3</v>
      </c>
      <c r="M78" s="279">
        <v>2.5</v>
      </c>
      <c r="N78" s="244">
        <v>8.5</v>
      </c>
      <c r="O78" s="114">
        <v>2</v>
      </c>
      <c r="P78" s="58">
        <f>SUM(E78:O78)</f>
        <v>43.5</v>
      </c>
      <c r="Q78" s="266">
        <v>4</v>
      </c>
      <c r="R78" s="267">
        <v>2</v>
      </c>
      <c r="S78" s="267">
        <v>2</v>
      </c>
      <c r="T78" s="267">
        <v>1</v>
      </c>
      <c r="U78" s="267">
        <v>1</v>
      </c>
      <c r="V78" s="267">
        <v>1</v>
      </c>
      <c r="W78" s="267">
        <v>1</v>
      </c>
      <c r="X78" s="267">
        <v>2</v>
      </c>
      <c r="Y78" s="267">
        <v>1</v>
      </c>
      <c r="Z78" s="347">
        <v>1.5</v>
      </c>
      <c r="AA78" s="58">
        <f t="shared" si="17"/>
        <v>16.5</v>
      </c>
      <c r="AB78" s="341">
        <f t="shared" si="22"/>
        <v>41.25</v>
      </c>
      <c r="AC78" s="117">
        <f t="shared" si="15"/>
        <v>72.5</v>
      </c>
      <c r="AD78" s="118">
        <f t="shared" si="18"/>
        <v>60</v>
      </c>
      <c r="AE78" s="119"/>
      <c r="AF78" s="3"/>
      <c r="AG78" s="161"/>
      <c r="AH78" s="157"/>
      <c r="AI78" s="151"/>
      <c r="AJ78" s="35" t="e">
        <f t="shared" si="14"/>
        <v>#N/A</v>
      </c>
      <c r="AK78" s="31">
        <f t="shared" si="19"/>
        <v>0</v>
      </c>
      <c r="AL78" s="31" t="e">
        <f t="shared" si="20"/>
        <v>#N/A</v>
      </c>
      <c r="AM78" s="42" t="e">
        <f t="shared" si="21"/>
        <v>#N/A</v>
      </c>
    </row>
    <row r="79" spans="1:39" x14ac:dyDescent="0.25">
      <c r="A79" s="389" t="s">
        <v>252</v>
      </c>
      <c r="B79" s="319" t="s">
        <v>31</v>
      </c>
      <c r="C79" s="167" t="s">
        <v>258</v>
      </c>
      <c r="D79" s="447" t="s">
        <v>404</v>
      </c>
      <c r="E79" s="364">
        <v>8</v>
      </c>
      <c r="F79" s="47">
        <v>5</v>
      </c>
      <c r="G79" s="334">
        <v>4</v>
      </c>
      <c r="H79" s="243">
        <v>3</v>
      </c>
      <c r="I79" s="47">
        <v>4.5</v>
      </c>
      <c r="J79" s="244">
        <v>3</v>
      </c>
      <c r="K79" s="47">
        <v>5</v>
      </c>
      <c r="L79" s="244">
        <v>3</v>
      </c>
      <c r="M79" s="279">
        <v>2.5</v>
      </c>
      <c r="N79" s="244">
        <v>8.5</v>
      </c>
      <c r="O79" s="114"/>
      <c r="P79" s="58">
        <f t="shared" si="16"/>
        <v>46.5</v>
      </c>
      <c r="Q79" s="266">
        <v>2</v>
      </c>
      <c r="R79" s="267">
        <v>3.5</v>
      </c>
      <c r="S79" s="267">
        <v>2</v>
      </c>
      <c r="T79" s="267">
        <v>3</v>
      </c>
      <c r="U79" s="267">
        <v>3</v>
      </c>
      <c r="V79" s="267">
        <v>3</v>
      </c>
      <c r="W79" s="267">
        <v>3</v>
      </c>
      <c r="X79" s="267">
        <v>2.5</v>
      </c>
      <c r="Y79" s="267">
        <v>1.5</v>
      </c>
      <c r="Z79" s="347">
        <v>2.5</v>
      </c>
      <c r="AA79" s="58">
        <f t="shared" si="17"/>
        <v>26</v>
      </c>
      <c r="AB79" s="341">
        <f t="shared" si="22"/>
        <v>65</v>
      </c>
      <c r="AC79" s="117">
        <f t="shared" si="15"/>
        <v>77.5</v>
      </c>
      <c r="AD79" s="118">
        <f t="shared" si="18"/>
        <v>72.5</v>
      </c>
      <c r="AE79" s="119"/>
      <c r="AF79" s="3"/>
      <c r="AG79" s="161"/>
      <c r="AH79" s="157"/>
      <c r="AI79" s="151"/>
      <c r="AJ79" s="35" t="e">
        <f t="shared" si="14"/>
        <v>#N/A</v>
      </c>
      <c r="AK79" s="31">
        <f t="shared" si="19"/>
        <v>0</v>
      </c>
      <c r="AL79" s="31" t="e">
        <f t="shared" si="20"/>
        <v>#N/A</v>
      </c>
      <c r="AM79" s="42" t="e">
        <f t="shared" si="21"/>
        <v>#N/A</v>
      </c>
    </row>
    <row r="80" spans="1:39" x14ac:dyDescent="0.25">
      <c r="A80" s="389" t="s">
        <v>252</v>
      </c>
      <c r="B80" s="319" t="s">
        <v>33</v>
      </c>
      <c r="C80" s="167" t="s">
        <v>259</v>
      </c>
      <c r="D80" s="274" t="s">
        <v>389</v>
      </c>
      <c r="E80" s="278">
        <v>8</v>
      </c>
      <c r="F80" s="276">
        <v>0</v>
      </c>
      <c r="G80" s="334">
        <v>4</v>
      </c>
      <c r="H80" s="275">
        <v>3</v>
      </c>
      <c r="I80" s="276"/>
      <c r="J80" s="276">
        <v>3</v>
      </c>
      <c r="K80" s="276"/>
      <c r="L80" s="276">
        <v>3</v>
      </c>
      <c r="M80" s="279">
        <v>2.5</v>
      </c>
      <c r="N80" s="276">
        <v>8.5</v>
      </c>
      <c r="O80" s="277"/>
      <c r="P80" s="274">
        <f t="shared" si="16"/>
        <v>32</v>
      </c>
      <c r="Q80" s="278"/>
      <c r="R80" s="276"/>
      <c r="S80" s="276"/>
      <c r="T80" s="276"/>
      <c r="U80" s="276"/>
      <c r="V80" s="276"/>
      <c r="W80" s="276"/>
      <c r="X80" s="276"/>
      <c r="Y80" s="276"/>
      <c r="Z80" s="351"/>
      <c r="AA80" s="274">
        <f t="shared" si="17"/>
        <v>0</v>
      </c>
      <c r="AB80" s="341">
        <f t="shared" si="22"/>
        <v>0</v>
      </c>
      <c r="AC80" s="117">
        <f t="shared" si="15"/>
        <v>53.333333333333336</v>
      </c>
      <c r="AD80" s="118">
        <f t="shared" si="18"/>
        <v>32</v>
      </c>
      <c r="AE80" s="119"/>
      <c r="AF80" s="3"/>
      <c r="AG80" s="161"/>
      <c r="AH80" s="157"/>
      <c r="AI80" s="151"/>
      <c r="AJ80" s="35" t="e">
        <f t="shared" si="14"/>
        <v>#N/A</v>
      </c>
      <c r="AK80" s="31">
        <f t="shared" si="19"/>
        <v>0</v>
      </c>
      <c r="AL80" s="31" t="e">
        <f t="shared" si="20"/>
        <v>#N/A</v>
      </c>
      <c r="AM80" s="42" t="e">
        <f t="shared" si="21"/>
        <v>#N/A</v>
      </c>
    </row>
    <row r="81" spans="1:39" x14ac:dyDescent="0.25">
      <c r="A81" s="389" t="s">
        <v>252</v>
      </c>
      <c r="B81" s="319" t="s">
        <v>34</v>
      </c>
      <c r="C81" s="167" t="s">
        <v>260</v>
      </c>
      <c r="D81" s="447" t="s">
        <v>404</v>
      </c>
      <c r="E81" s="364">
        <v>8</v>
      </c>
      <c r="F81" s="47">
        <v>5</v>
      </c>
      <c r="G81" s="334">
        <v>4</v>
      </c>
      <c r="H81" s="243">
        <v>3</v>
      </c>
      <c r="I81" s="47">
        <v>5</v>
      </c>
      <c r="J81" s="244">
        <v>3</v>
      </c>
      <c r="K81" s="47">
        <v>4</v>
      </c>
      <c r="L81" s="244">
        <v>3</v>
      </c>
      <c r="M81" s="279">
        <v>2.5</v>
      </c>
      <c r="N81" s="244">
        <v>8.5</v>
      </c>
      <c r="O81" s="114"/>
      <c r="P81" s="58">
        <f t="shared" si="16"/>
        <v>46</v>
      </c>
      <c r="Q81" s="266">
        <v>4</v>
      </c>
      <c r="R81" s="267">
        <v>3</v>
      </c>
      <c r="S81" s="267">
        <v>4</v>
      </c>
      <c r="T81" s="267">
        <v>4</v>
      </c>
      <c r="U81" s="267">
        <v>4</v>
      </c>
      <c r="V81" s="267">
        <v>4</v>
      </c>
      <c r="W81" s="267">
        <v>4</v>
      </c>
      <c r="X81" s="267">
        <v>4</v>
      </c>
      <c r="Y81" s="267">
        <v>2.5</v>
      </c>
      <c r="Z81" s="347">
        <v>4</v>
      </c>
      <c r="AA81" s="58">
        <f t="shared" si="17"/>
        <v>37.5</v>
      </c>
      <c r="AB81" s="341">
        <f t="shared" si="22"/>
        <v>93.75</v>
      </c>
      <c r="AC81" s="117">
        <f t="shared" si="15"/>
        <v>76.666666666666671</v>
      </c>
      <c r="AD81" s="118">
        <f t="shared" si="18"/>
        <v>83.5</v>
      </c>
      <c r="AE81" s="119"/>
      <c r="AF81" s="3"/>
      <c r="AG81" s="161"/>
      <c r="AH81" s="157"/>
      <c r="AI81" s="151"/>
      <c r="AJ81" s="35" t="e">
        <f t="shared" si="14"/>
        <v>#N/A</v>
      </c>
      <c r="AK81" s="31">
        <f t="shared" si="19"/>
        <v>0</v>
      </c>
      <c r="AL81" s="31" t="e">
        <f t="shared" si="20"/>
        <v>#N/A</v>
      </c>
      <c r="AM81" s="42" t="e">
        <f t="shared" si="21"/>
        <v>#N/A</v>
      </c>
    </row>
    <row r="82" spans="1:39" x14ac:dyDescent="0.25">
      <c r="A82" s="389" t="s">
        <v>252</v>
      </c>
      <c r="B82" s="319" t="s">
        <v>36</v>
      </c>
      <c r="C82" s="167" t="s">
        <v>261</v>
      </c>
      <c r="D82" s="447" t="s">
        <v>404</v>
      </c>
      <c r="E82" s="364">
        <v>8</v>
      </c>
      <c r="F82" s="47">
        <v>5</v>
      </c>
      <c r="G82" s="334">
        <v>4</v>
      </c>
      <c r="H82" s="243">
        <v>3</v>
      </c>
      <c r="I82" s="47">
        <v>5</v>
      </c>
      <c r="J82" s="244">
        <v>3</v>
      </c>
      <c r="K82" s="47">
        <v>4.5</v>
      </c>
      <c r="L82" s="244">
        <v>3</v>
      </c>
      <c r="M82" s="279">
        <v>2.5</v>
      </c>
      <c r="N82" s="244">
        <v>8.5</v>
      </c>
      <c r="O82" s="114"/>
      <c r="P82" s="58">
        <f t="shared" si="16"/>
        <v>46.5</v>
      </c>
      <c r="Q82" s="266">
        <v>4</v>
      </c>
      <c r="R82" s="267">
        <v>4</v>
      </c>
      <c r="S82" s="267">
        <v>4</v>
      </c>
      <c r="T82" s="267">
        <v>3.5</v>
      </c>
      <c r="U82" s="267">
        <v>3.5</v>
      </c>
      <c r="V82" s="267">
        <v>4</v>
      </c>
      <c r="W82" s="267">
        <v>4</v>
      </c>
      <c r="X82" s="267">
        <v>4</v>
      </c>
      <c r="Y82" s="267">
        <v>3.5</v>
      </c>
      <c r="Z82" s="347">
        <v>3.5</v>
      </c>
      <c r="AA82" s="58">
        <f t="shared" si="17"/>
        <v>38</v>
      </c>
      <c r="AB82" s="341">
        <f t="shared" si="22"/>
        <v>95</v>
      </c>
      <c r="AC82" s="117">
        <f t="shared" si="15"/>
        <v>77.5</v>
      </c>
      <c r="AD82" s="118">
        <f t="shared" si="18"/>
        <v>84.5</v>
      </c>
      <c r="AE82" s="119"/>
      <c r="AF82" s="3"/>
      <c r="AG82" s="161"/>
      <c r="AH82" s="157"/>
      <c r="AI82" s="151"/>
      <c r="AJ82" s="35" t="e">
        <f t="shared" si="14"/>
        <v>#N/A</v>
      </c>
      <c r="AK82" s="31">
        <f t="shared" si="19"/>
        <v>0</v>
      </c>
      <c r="AL82" s="31" t="e">
        <f t="shared" si="20"/>
        <v>#N/A</v>
      </c>
      <c r="AM82" s="42" t="e">
        <f t="shared" si="21"/>
        <v>#N/A</v>
      </c>
    </row>
    <row r="83" spans="1:39" x14ac:dyDescent="0.25">
      <c r="A83" s="389" t="s">
        <v>252</v>
      </c>
      <c r="B83" s="319" t="s">
        <v>38</v>
      </c>
      <c r="C83" s="167" t="s">
        <v>262</v>
      </c>
      <c r="D83" s="447" t="s">
        <v>404</v>
      </c>
      <c r="E83" s="364">
        <v>8</v>
      </c>
      <c r="F83" s="47">
        <v>5</v>
      </c>
      <c r="G83" s="334">
        <v>4</v>
      </c>
      <c r="H83" s="243">
        <v>4</v>
      </c>
      <c r="I83" s="47">
        <v>4</v>
      </c>
      <c r="J83" s="244">
        <v>3</v>
      </c>
      <c r="K83" s="47">
        <v>4</v>
      </c>
      <c r="L83" s="244">
        <v>3</v>
      </c>
      <c r="M83" s="279">
        <v>2.5</v>
      </c>
      <c r="N83" s="244">
        <v>8.5</v>
      </c>
      <c r="O83" s="114">
        <v>4</v>
      </c>
      <c r="P83" s="58">
        <f>SUM(E83:O83)</f>
        <v>50</v>
      </c>
      <c r="Q83" s="266">
        <v>2.5</v>
      </c>
      <c r="R83" s="267">
        <v>4</v>
      </c>
      <c r="S83" s="267">
        <v>3</v>
      </c>
      <c r="T83" s="267">
        <v>2.5</v>
      </c>
      <c r="U83" s="267">
        <v>2</v>
      </c>
      <c r="V83" s="267">
        <v>2</v>
      </c>
      <c r="W83" s="267">
        <v>1.5</v>
      </c>
      <c r="X83" s="267">
        <v>2.5</v>
      </c>
      <c r="Y83" s="267">
        <v>1.5</v>
      </c>
      <c r="Z83" s="347">
        <v>2.5</v>
      </c>
      <c r="AA83" s="58">
        <f t="shared" si="17"/>
        <v>24</v>
      </c>
      <c r="AB83" s="341">
        <f t="shared" si="22"/>
        <v>60</v>
      </c>
      <c r="AC83" s="117">
        <f t="shared" si="15"/>
        <v>83.333333333333343</v>
      </c>
      <c r="AD83" s="118">
        <f t="shared" si="18"/>
        <v>74</v>
      </c>
      <c r="AE83" s="119"/>
      <c r="AF83" s="3"/>
      <c r="AG83" s="161"/>
      <c r="AH83" s="157"/>
      <c r="AI83" s="151"/>
      <c r="AJ83" s="35" t="e">
        <f t="shared" si="14"/>
        <v>#N/A</v>
      </c>
      <c r="AK83" s="31">
        <f t="shared" si="19"/>
        <v>0</v>
      </c>
      <c r="AL83" s="31" t="e">
        <f t="shared" si="20"/>
        <v>#N/A</v>
      </c>
      <c r="AM83" s="42" t="e">
        <f t="shared" si="21"/>
        <v>#N/A</v>
      </c>
    </row>
    <row r="84" spans="1:39" x14ac:dyDescent="0.25">
      <c r="A84" s="389" t="s">
        <v>252</v>
      </c>
      <c r="B84" s="319" t="s">
        <v>68</v>
      </c>
      <c r="C84" s="167" t="s">
        <v>336</v>
      </c>
      <c r="D84" s="371" t="s">
        <v>438</v>
      </c>
      <c r="E84" s="364">
        <v>8</v>
      </c>
      <c r="F84" s="47">
        <v>0</v>
      </c>
      <c r="G84" s="334">
        <v>4</v>
      </c>
      <c r="H84" s="243">
        <v>3</v>
      </c>
      <c r="I84" s="47">
        <v>0</v>
      </c>
      <c r="J84" s="244">
        <v>3</v>
      </c>
      <c r="K84" s="47"/>
      <c r="L84" s="244">
        <v>3</v>
      </c>
      <c r="M84" s="279">
        <v>2.5</v>
      </c>
      <c r="N84" s="244">
        <v>8.5</v>
      </c>
      <c r="O84" s="114"/>
      <c r="P84" s="58">
        <f t="shared" si="16"/>
        <v>32</v>
      </c>
      <c r="Q84" s="266"/>
      <c r="R84" s="267"/>
      <c r="S84" s="267"/>
      <c r="T84" s="267"/>
      <c r="U84" s="267"/>
      <c r="V84" s="267"/>
      <c r="W84" s="267"/>
      <c r="X84" s="267"/>
      <c r="Y84" s="267"/>
      <c r="Z84" s="347"/>
      <c r="AA84" s="58">
        <f t="shared" si="17"/>
        <v>0</v>
      </c>
      <c r="AB84" s="341">
        <f t="shared" si="22"/>
        <v>0</v>
      </c>
      <c r="AC84" s="117">
        <f t="shared" si="15"/>
        <v>53.333333333333336</v>
      </c>
      <c r="AD84" s="118">
        <f t="shared" si="18"/>
        <v>32</v>
      </c>
      <c r="AE84" s="119"/>
      <c r="AF84" s="3"/>
      <c r="AG84" s="161"/>
      <c r="AH84" s="157"/>
      <c r="AI84" s="151"/>
      <c r="AJ84" s="35" t="e">
        <f t="shared" si="14"/>
        <v>#N/A</v>
      </c>
      <c r="AK84" s="31">
        <f t="shared" si="19"/>
        <v>0</v>
      </c>
      <c r="AL84" s="31" t="e">
        <f t="shared" si="20"/>
        <v>#N/A</v>
      </c>
      <c r="AM84" s="42" t="e">
        <f t="shared" si="21"/>
        <v>#N/A</v>
      </c>
    </row>
    <row r="85" spans="1:39" x14ac:dyDescent="0.25">
      <c r="A85" s="389" t="s">
        <v>252</v>
      </c>
      <c r="B85" s="319" t="s">
        <v>212</v>
      </c>
      <c r="C85" s="167" t="s">
        <v>337</v>
      </c>
      <c r="D85" s="550"/>
      <c r="E85" s="364">
        <v>8</v>
      </c>
      <c r="F85" s="47">
        <v>4</v>
      </c>
      <c r="G85" s="334">
        <v>4</v>
      </c>
      <c r="H85" s="243">
        <v>3</v>
      </c>
      <c r="I85" s="47">
        <v>4</v>
      </c>
      <c r="J85" s="244">
        <v>3</v>
      </c>
      <c r="K85" s="47"/>
      <c r="L85" s="244">
        <v>3</v>
      </c>
      <c r="M85" s="279">
        <v>2.5</v>
      </c>
      <c r="N85" s="244">
        <v>8.5</v>
      </c>
      <c r="O85" s="114"/>
      <c r="P85" s="58">
        <f t="shared" si="16"/>
        <v>40</v>
      </c>
      <c r="Q85" s="266"/>
      <c r="R85" s="267"/>
      <c r="S85" s="267"/>
      <c r="T85" s="267"/>
      <c r="U85" s="267"/>
      <c r="V85" s="267"/>
      <c r="W85" s="267"/>
      <c r="X85" s="267"/>
      <c r="Y85" s="267"/>
      <c r="Z85" s="347"/>
      <c r="AA85" s="58">
        <f t="shared" si="17"/>
        <v>0</v>
      </c>
      <c r="AB85" s="341">
        <f t="shared" si="22"/>
        <v>0</v>
      </c>
      <c r="AC85" s="117">
        <f t="shared" si="15"/>
        <v>66.666666666666671</v>
      </c>
      <c r="AD85" s="118">
        <f t="shared" si="18"/>
        <v>40</v>
      </c>
      <c r="AE85" s="119"/>
      <c r="AF85" s="3"/>
      <c r="AG85" s="161"/>
      <c r="AH85" s="157"/>
      <c r="AI85" s="151"/>
      <c r="AJ85" s="35" t="e">
        <f t="shared" si="14"/>
        <v>#N/A</v>
      </c>
      <c r="AK85" s="31">
        <f t="shared" si="19"/>
        <v>0</v>
      </c>
      <c r="AL85" s="31" t="e">
        <f t="shared" si="20"/>
        <v>#N/A</v>
      </c>
      <c r="AM85" s="42" t="e">
        <f t="shared" si="21"/>
        <v>#N/A</v>
      </c>
    </row>
    <row r="86" spans="1:39" ht="17.25" thickBot="1" x14ac:dyDescent="0.3">
      <c r="A86" s="390" t="s">
        <v>418</v>
      </c>
      <c r="B86" s="402" t="s">
        <v>338</v>
      </c>
      <c r="C86" s="168" t="s">
        <v>339</v>
      </c>
      <c r="D86" s="439" t="s">
        <v>390</v>
      </c>
      <c r="E86" s="440">
        <v>8</v>
      </c>
      <c r="F86" s="441">
        <v>0</v>
      </c>
      <c r="G86" s="335">
        <v>4</v>
      </c>
      <c r="H86" s="442">
        <v>3</v>
      </c>
      <c r="I86" s="441">
        <v>0</v>
      </c>
      <c r="J86" s="441">
        <v>3</v>
      </c>
      <c r="K86" s="441"/>
      <c r="L86" s="441">
        <v>3</v>
      </c>
      <c r="M86" s="287">
        <v>2.5</v>
      </c>
      <c r="N86" s="441">
        <v>8.5</v>
      </c>
      <c r="O86" s="443"/>
      <c r="P86" s="439">
        <f t="shared" si="16"/>
        <v>32</v>
      </c>
      <c r="Q86" s="440"/>
      <c r="R86" s="441"/>
      <c r="S86" s="441"/>
      <c r="T86" s="441"/>
      <c r="U86" s="441"/>
      <c r="V86" s="441"/>
      <c r="W86" s="441"/>
      <c r="X86" s="441"/>
      <c r="Y86" s="441"/>
      <c r="Z86" s="444"/>
      <c r="AA86" s="439">
        <f t="shared" si="17"/>
        <v>0</v>
      </c>
      <c r="AB86" s="342">
        <f t="shared" si="22"/>
        <v>0</v>
      </c>
      <c r="AC86" s="140">
        <f t="shared" si="15"/>
        <v>53.333333333333336</v>
      </c>
      <c r="AD86" s="141">
        <f t="shared" si="18"/>
        <v>32</v>
      </c>
      <c r="AE86" s="120"/>
      <c r="AF86" s="6"/>
      <c r="AG86" s="162"/>
      <c r="AH86" s="158"/>
      <c r="AI86" s="152"/>
      <c r="AJ86" s="36" t="e">
        <f t="shared" si="14"/>
        <v>#N/A</v>
      </c>
      <c r="AK86" s="33">
        <f t="shared" si="19"/>
        <v>0</v>
      </c>
      <c r="AL86" s="33" t="e">
        <f t="shared" si="20"/>
        <v>#N/A</v>
      </c>
      <c r="AM86" s="43" t="e">
        <f t="shared" si="21"/>
        <v>#N/A</v>
      </c>
    </row>
    <row r="87" spans="1:39" x14ac:dyDescent="0.25">
      <c r="A87" s="388" t="s">
        <v>252</v>
      </c>
      <c r="B87" s="403" t="s">
        <v>40</v>
      </c>
      <c r="C87" s="169" t="s">
        <v>263</v>
      </c>
      <c r="D87" s="461" t="s">
        <v>404</v>
      </c>
      <c r="E87" s="363">
        <v>8</v>
      </c>
      <c r="F87" s="46">
        <v>0</v>
      </c>
      <c r="G87" s="333">
        <v>4</v>
      </c>
      <c r="H87" s="286">
        <v>3</v>
      </c>
      <c r="I87" s="46">
        <v>4.5</v>
      </c>
      <c r="J87" s="263">
        <v>3</v>
      </c>
      <c r="K87" s="46">
        <v>5</v>
      </c>
      <c r="L87" s="263">
        <v>3</v>
      </c>
      <c r="M87" s="291">
        <v>2.5</v>
      </c>
      <c r="N87" s="263">
        <v>8.5</v>
      </c>
      <c r="O87" s="116"/>
      <c r="P87" s="59">
        <f t="shared" si="16"/>
        <v>41.5</v>
      </c>
      <c r="Q87" s="264">
        <v>2.5</v>
      </c>
      <c r="R87" s="265">
        <v>2</v>
      </c>
      <c r="S87" s="265">
        <v>4</v>
      </c>
      <c r="T87" s="265">
        <v>4</v>
      </c>
      <c r="U87" s="265">
        <v>4</v>
      </c>
      <c r="V87" s="265">
        <v>3</v>
      </c>
      <c r="W87" s="265">
        <v>3</v>
      </c>
      <c r="X87" s="265">
        <v>4</v>
      </c>
      <c r="Y87" s="265">
        <v>4</v>
      </c>
      <c r="Z87" s="346">
        <v>3.5</v>
      </c>
      <c r="AA87" s="59">
        <f t="shared" si="17"/>
        <v>34</v>
      </c>
      <c r="AB87" s="340">
        <f t="shared" si="22"/>
        <v>85</v>
      </c>
      <c r="AC87" s="136">
        <f t="shared" si="15"/>
        <v>69.166666666666671</v>
      </c>
      <c r="AD87" s="137">
        <f t="shared" si="18"/>
        <v>75.5</v>
      </c>
      <c r="AE87" s="126"/>
      <c r="AF87" s="22"/>
      <c r="AG87" s="79"/>
      <c r="AH87" s="156"/>
      <c r="AI87" s="150"/>
      <c r="AJ87" s="34" t="e">
        <f t="shared" si="14"/>
        <v>#N/A</v>
      </c>
      <c r="AK87" s="32">
        <f t="shared" si="19"/>
        <v>0</v>
      </c>
      <c r="AL87" s="32" t="e">
        <f t="shared" si="20"/>
        <v>#N/A</v>
      </c>
      <c r="AM87" s="41" t="e">
        <f t="shared" si="21"/>
        <v>#N/A</v>
      </c>
    </row>
    <row r="88" spans="1:39" x14ac:dyDescent="0.25">
      <c r="A88" s="389" t="s">
        <v>252</v>
      </c>
      <c r="B88" s="404" t="s">
        <v>42</v>
      </c>
      <c r="C88" s="170" t="s">
        <v>264</v>
      </c>
      <c r="D88" s="447" t="s">
        <v>404</v>
      </c>
      <c r="E88" s="364">
        <v>8</v>
      </c>
      <c r="F88" s="47">
        <v>5</v>
      </c>
      <c r="G88" s="334">
        <v>4</v>
      </c>
      <c r="H88" s="243">
        <v>3</v>
      </c>
      <c r="I88" s="47">
        <v>5</v>
      </c>
      <c r="J88" s="244">
        <v>3</v>
      </c>
      <c r="K88" s="47">
        <v>5</v>
      </c>
      <c r="L88" s="244">
        <v>3</v>
      </c>
      <c r="M88" s="279">
        <v>2.5</v>
      </c>
      <c r="N88" s="244">
        <v>8.5</v>
      </c>
      <c r="O88" s="114"/>
      <c r="P88" s="58">
        <f t="shared" si="16"/>
        <v>47</v>
      </c>
      <c r="Q88" s="266">
        <v>4</v>
      </c>
      <c r="R88" s="267">
        <v>4</v>
      </c>
      <c r="S88" s="267">
        <v>4</v>
      </c>
      <c r="T88" s="267">
        <v>4</v>
      </c>
      <c r="U88" s="267">
        <v>4</v>
      </c>
      <c r="V88" s="267">
        <v>4</v>
      </c>
      <c r="W88" s="267">
        <v>4</v>
      </c>
      <c r="X88" s="267">
        <v>4</v>
      </c>
      <c r="Y88" s="267">
        <v>4</v>
      </c>
      <c r="Z88" s="347">
        <v>4</v>
      </c>
      <c r="AA88" s="58">
        <f t="shared" si="17"/>
        <v>40</v>
      </c>
      <c r="AB88" s="341">
        <f t="shared" si="22"/>
        <v>100</v>
      </c>
      <c r="AC88" s="117">
        <f t="shared" si="15"/>
        <v>78.333333333333343</v>
      </c>
      <c r="AD88" s="118">
        <f t="shared" si="18"/>
        <v>87</v>
      </c>
      <c r="AE88" s="119"/>
      <c r="AF88" s="3"/>
      <c r="AG88" s="161"/>
      <c r="AH88" s="157"/>
      <c r="AI88" s="151"/>
      <c r="AJ88" s="35" t="e">
        <f t="shared" si="14"/>
        <v>#N/A</v>
      </c>
      <c r="AK88" s="31">
        <f t="shared" si="19"/>
        <v>0</v>
      </c>
      <c r="AL88" s="31" t="e">
        <f t="shared" si="20"/>
        <v>#N/A</v>
      </c>
      <c r="AM88" s="42" t="e">
        <f t="shared" si="21"/>
        <v>#N/A</v>
      </c>
    </row>
    <row r="89" spans="1:39" x14ac:dyDescent="0.25">
      <c r="A89" s="389" t="s">
        <v>252</v>
      </c>
      <c r="B89" s="404" t="s">
        <v>44</v>
      </c>
      <c r="C89" s="170" t="s">
        <v>265</v>
      </c>
      <c r="D89" s="447" t="s">
        <v>409</v>
      </c>
      <c r="E89" s="364">
        <v>8</v>
      </c>
      <c r="F89" s="47">
        <v>5</v>
      </c>
      <c r="G89" s="334">
        <v>4</v>
      </c>
      <c r="H89" s="243">
        <v>3</v>
      </c>
      <c r="I89" s="47">
        <v>4.5</v>
      </c>
      <c r="J89" s="244">
        <v>3</v>
      </c>
      <c r="K89" s="47">
        <v>5</v>
      </c>
      <c r="L89" s="244">
        <v>3</v>
      </c>
      <c r="M89" s="279">
        <v>2.5</v>
      </c>
      <c r="N89" s="244">
        <v>8.5</v>
      </c>
      <c r="O89" s="114"/>
      <c r="P89" s="58">
        <f t="shared" si="16"/>
        <v>46.5</v>
      </c>
      <c r="Q89" s="266">
        <v>2.5</v>
      </c>
      <c r="R89" s="267">
        <v>4</v>
      </c>
      <c r="S89" s="267">
        <v>4</v>
      </c>
      <c r="T89" s="267">
        <v>4</v>
      </c>
      <c r="U89" s="267">
        <v>4</v>
      </c>
      <c r="V89" s="267">
        <v>4</v>
      </c>
      <c r="W89" s="267">
        <v>4</v>
      </c>
      <c r="X89" s="267">
        <v>4</v>
      </c>
      <c r="Y89" s="267">
        <v>2.5</v>
      </c>
      <c r="Z89" s="347">
        <v>4</v>
      </c>
      <c r="AA89" s="58">
        <f t="shared" si="17"/>
        <v>37</v>
      </c>
      <c r="AB89" s="341">
        <f t="shared" si="22"/>
        <v>92.5</v>
      </c>
      <c r="AC89" s="117">
        <f t="shared" si="15"/>
        <v>77.5</v>
      </c>
      <c r="AD89" s="118">
        <f t="shared" si="18"/>
        <v>83.5</v>
      </c>
      <c r="AE89" s="119"/>
      <c r="AF89" s="3"/>
      <c r="AG89" s="161"/>
      <c r="AH89" s="157"/>
      <c r="AI89" s="151"/>
      <c r="AJ89" s="35" t="e">
        <f t="shared" si="14"/>
        <v>#N/A</v>
      </c>
      <c r="AK89" s="31">
        <f t="shared" si="19"/>
        <v>0</v>
      </c>
      <c r="AL89" s="31" t="e">
        <f t="shared" si="20"/>
        <v>#N/A</v>
      </c>
      <c r="AM89" s="42" t="e">
        <f t="shared" si="21"/>
        <v>#N/A</v>
      </c>
    </row>
    <row r="90" spans="1:39" x14ac:dyDescent="0.25">
      <c r="A90" s="389" t="s">
        <v>252</v>
      </c>
      <c r="B90" s="404" t="s">
        <v>46</v>
      </c>
      <c r="C90" s="170" t="s">
        <v>266</v>
      </c>
      <c r="D90" s="447" t="s">
        <v>404</v>
      </c>
      <c r="E90" s="364">
        <v>8</v>
      </c>
      <c r="F90" s="47">
        <v>5</v>
      </c>
      <c r="G90" s="334">
        <v>4</v>
      </c>
      <c r="H90" s="243">
        <v>3</v>
      </c>
      <c r="I90" s="47">
        <v>4.5</v>
      </c>
      <c r="J90" s="244">
        <v>3</v>
      </c>
      <c r="K90" s="47"/>
      <c r="L90" s="244">
        <v>3</v>
      </c>
      <c r="M90" s="279">
        <v>2.5</v>
      </c>
      <c r="N90" s="244">
        <v>8.5</v>
      </c>
      <c r="O90" s="114"/>
      <c r="P90" s="58">
        <f t="shared" si="16"/>
        <v>41.5</v>
      </c>
      <c r="Q90" s="266">
        <v>3</v>
      </c>
      <c r="R90" s="267">
        <v>4</v>
      </c>
      <c r="S90" s="267">
        <v>4</v>
      </c>
      <c r="T90" s="267">
        <v>4</v>
      </c>
      <c r="U90" s="267">
        <v>4</v>
      </c>
      <c r="V90" s="267">
        <v>4</v>
      </c>
      <c r="W90" s="267">
        <v>4</v>
      </c>
      <c r="X90" s="267">
        <v>4</v>
      </c>
      <c r="Y90" s="267">
        <v>4</v>
      </c>
      <c r="Z90" s="347">
        <v>4</v>
      </c>
      <c r="AA90" s="58">
        <f t="shared" si="17"/>
        <v>39</v>
      </c>
      <c r="AB90" s="341">
        <f t="shared" si="22"/>
        <v>97.5</v>
      </c>
      <c r="AC90" s="117">
        <f t="shared" si="15"/>
        <v>69.166666666666671</v>
      </c>
      <c r="AD90" s="118">
        <f t="shared" si="18"/>
        <v>80.5</v>
      </c>
      <c r="AE90" s="119"/>
      <c r="AF90" s="3"/>
      <c r="AG90" s="161"/>
      <c r="AH90" s="157"/>
      <c r="AI90" s="151"/>
      <c r="AJ90" s="35" t="e">
        <f t="shared" si="14"/>
        <v>#N/A</v>
      </c>
      <c r="AK90" s="31">
        <f t="shared" si="19"/>
        <v>0</v>
      </c>
      <c r="AL90" s="31" t="e">
        <f t="shared" si="20"/>
        <v>#N/A</v>
      </c>
      <c r="AM90" s="42" t="e">
        <f t="shared" si="21"/>
        <v>#N/A</v>
      </c>
    </row>
    <row r="91" spans="1:39" x14ac:dyDescent="0.25">
      <c r="A91" s="389" t="s">
        <v>252</v>
      </c>
      <c r="B91" s="404" t="s">
        <v>48</v>
      </c>
      <c r="C91" s="170" t="s">
        <v>267</v>
      </c>
      <c r="D91" s="447" t="s">
        <v>404</v>
      </c>
      <c r="E91" s="364">
        <v>8</v>
      </c>
      <c r="F91" s="47">
        <v>5</v>
      </c>
      <c r="G91" s="334">
        <v>4</v>
      </c>
      <c r="H91" s="243">
        <v>3</v>
      </c>
      <c r="I91" s="47">
        <v>5</v>
      </c>
      <c r="J91" s="244">
        <v>3</v>
      </c>
      <c r="K91" s="47">
        <v>5</v>
      </c>
      <c r="L91" s="244">
        <v>3</v>
      </c>
      <c r="M91" s="279">
        <v>2.5</v>
      </c>
      <c r="N91" s="244">
        <v>8.5</v>
      </c>
      <c r="O91" s="114"/>
      <c r="P91" s="58">
        <f t="shared" si="16"/>
        <v>47</v>
      </c>
      <c r="Q91" s="266">
        <v>4</v>
      </c>
      <c r="R91" s="267">
        <v>4</v>
      </c>
      <c r="S91" s="267">
        <v>2</v>
      </c>
      <c r="T91" s="267">
        <v>3</v>
      </c>
      <c r="U91" s="267">
        <v>3</v>
      </c>
      <c r="V91" s="267">
        <v>2.5</v>
      </c>
      <c r="W91" s="267">
        <v>3</v>
      </c>
      <c r="X91" s="267">
        <v>3</v>
      </c>
      <c r="Y91" s="267">
        <v>3</v>
      </c>
      <c r="Z91" s="347">
        <v>3</v>
      </c>
      <c r="AA91" s="58">
        <f t="shared" si="17"/>
        <v>30.5</v>
      </c>
      <c r="AB91" s="341">
        <f t="shared" si="22"/>
        <v>76.25</v>
      </c>
      <c r="AC91" s="117">
        <f t="shared" si="15"/>
        <v>78.333333333333343</v>
      </c>
      <c r="AD91" s="118">
        <f t="shared" si="18"/>
        <v>77.5</v>
      </c>
      <c r="AE91" s="119"/>
      <c r="AF91" s="3"/>
      <c r="AG91" s="161"/>
      <c r="AH91" s="157"/>
      <c r="AI91" s="151"/>
      <c r="AJ91" s="35" t="e">
        <f t="shared" si="14"/>
        <v>#N/A</v>
      </c>
      <c r="AK91" s="31">
        <f t="shared" si="19"/>
        <v>0</v>
      </c>
      <c r="AL91" s="31" t="e">
        <f t="shared" si="20"/>
        <v>#N/A</v>
      </c>
      <c r="AM91" s="42" t="e">
        <f t="shared" si="21"/>
        <v>#N/A</v>
      </c>
    </row>
    <row r="92" spans="1:39" x14ac:dyDescent="0.25">
      <c r="A92" s="389" t="s">
        <v>252</v>
      </c>
      <c r="B92" s="404" t="s">
        <v>50</v>
      </c>
      <c r="C92" s="170" t="s">
        <v>268</v>
      </c>
      <c r="D92" s="550"/>
      <c r="E92" s="364">
        <v>8</v>
      </c>
      <c r="F92" s="47">
        <v>5</v>
      </c>
      <c r="G92" s="334">
        <v>4</v>
      </c>
      <c r="H92" s="243">
        <v>3</v>
      </c>
      <c r="I92" s="47">
        <v>5</v>
      </c>
      <c r="J92" s="244">
        <v>3</v>
      </c>
      <c r="K92" s="47"/>
      <c r="L92" s="244">
        <v>3</v>
      </c>
      <c r="M92" s="279">
        <v>2.5</v>
      </c>
      <c r="N92" s="244">
        <v>8.5</v>
      </c>
      <c r="O92" s="114"/>
      <c r="P92" s="58">
        <f t="shared" si="16"/>
        <v>42</v>
      </c>
      <c r="Q92" s="266"/>
      <c r="R92" s="267"/>
      <c r="S92" s="267"/>
      <c r="T92" s="267"/>
      <c r="U92" s="267"/>
      <c r="V92" s="267"/>
      <c r="W92" s="267"/>
      <c r="X92" s="267"/>
      <c r="Y92" s="267"/>
      <c r="Z92" s="347"/>
      <c r="AA92" s="58">
        <f t="shared" si="17"/>
        <v>0</v>
      </c>
      <c r="AB92" s="341">
        <f t="shared" si="22"/>
        <v>0</v>
      </c>
      <c r="AC92" s="117">
        <f t="shared" si="15"/>
        <v>70</v>
      </c>
      <c r="AD92" s="118">
        <f t="shared" si="18"/>
        <v>42</v>
      </c>
      <c r="AE92" s="119"/>
      <c r="AF92" s="3"/>
      <c r="AG92" s="161"/>
      <c r="AH92" s="157"/>
      <c r="AI92" s="151"/>
      <c r="AJ92" s="35" t="e">
        <f t="shared" si="14"/>
        <v>#N/A</v>
      </c>
      <c r="AK92" s="31">
        <f t="shared" si="19"/>
        <v>0</v>
      </c>
      <c r="AL92" s="31" t="e">
        <f t="shared" si="20"/>
        <v>#N/A</v>
      </c>
      <c r="AM92" s="42" t="e">
        <f t="shared" si="21"/>
        <v>#N/A</v>
      </c>
    </row>
    <row r="93" spans="1:39" x14ac:dyDescent="0.25">
      <c r="A93" s="389" t="s">
        <v>252</v>
      </c>
      <c r="B93" s="404" t="s">
        <v>52</v>
      </c>
      <c r="C93" s="170" t="s">
        <v>269</v>
      </c>
      <c r="D93" s="447" t="s">
        <v>404</v>
      </c>
      <c r="E93" s="364">
        <v>8</v>
      </c>
      <c r="F93" s="47">
        <v>5</v>
      </c>
      <c r="G93" s="334">
        <v>4</v>
      </c>
      <c r="H93" s="243">
        <v>3</v>
      </c>
      <c r="I93" s="47">
        <v>5</v>
      </c>
      <c r="J93" s="244">
        <v>3</v>
      </c>
      <c r="K93" s="47"/>
      <c r="L93" s="244">
        <v>3</v>
      </c>
      <c r="M93" s="279">
        <v>2.5</v>
      </c>
      <c r="N93" s="244">
        <v>8.5</v>
      </c>
      <c r="O93" s="114"/>
      <c r="P93" s="58">
        <f t="shared" si="16"/>
        <v>42</v>
      </c>
      <c r="Q93" s="266">
        <v>3.5</v>
      </c>
      <c r="R93" s="267">
        <v>4</v>
      </c>
      <c r="S93" s="267">
        <v>4</v>
      </c>
      <c r="T93" s="267">
        <v>4</v>
      </c>
      <c r="U93" s="267">
        <v>4</v>
      </c>
      <c r="V93" s="267">
        <v>3.5</v>
      </c>
      <c r="W93" s="267">
        <v>4</v>
      </c>
      <c r="X93" s="267">
        <v>4</v>
      </c>
      <c r="Y93" s="267">
        <v>3.5</v>
      </c>
      <c r="Z93" s="347">
        <v>4</v>
      </c>
      <c r="AA93" s="58">
        <f t="shared" si="17"/>
        <v>38.5</v>
      </c>
      <c r="AB93" s="341">
        <f t="shared" si="22"/>
        <v>96.25</v>
      </c>
      <c r="AC93" s="117">
        <f t="shared" si="15"/>
        <v>70</v>
      </c>
      <c r="AD93" s="118">
        <f t="shared" si="18"/>
        <v>80.5</v>
      </c>
      <c r="AE93" s="119"/>
      <c r="AF93" s="3"/>
      <c r="AG93" s="161"/>
      <c r="AH93" s="157"/>
      <c r="AI93" s="151"/>
      <c r="AJ93" s="35" t="e">
        <f t="shared" si="14"/>
        <v>#N/A</v>
      </c>
      <c r="AK93" s="31">
        <f t="shared" si="19"/>
        <v>0</v>
      </c>
      <c r="AL93" s="31" t="e">
        <f t="shared" si="20"/>
        <v>#N/A</v>
      </c>
      <c r="AM93" s="42" t="e">
        <f t="shared" si="21"/>
        <v>#N/A</v>
      </c>
    </row>
    <row r="94" spans="1:39" x14ac:dyDescent="0.25">
      <c r="A94" s="389" t="s">
        <v>252</v>
      </c>
      <c r="B94" s="404" t="s">
        <v>54</v>
      </c>
      <c r="C94" s="170" t="s">
        <v>270</v>
      </c>
      <c r="D94" s="447" t="s">
        <v>404</v>
      </c>
      <c r="E94" s="364">
        <v>8</v>
      </c>
      <c r="F94" s="47">
        <v>5</v>
      </c>
      <c r="G94" s="334">
        <v>4</v>
      </c>
      <c r="H94" s="243">
        <v>3</v>
      </c>
      <c r="I94" s="47">
        <v>5</v>
      </c>
      <c r="J94" s="244">
        <v>3</v>
      </c>
      <c r="K94" s="47"/>
      <c r="L94" s="244">
        <v>3</v>
      </c>
      <c r="M94" s="279">
        <v>2.5</v>
      </c>
      <c r="N94" s="244">
        <v>8.5</v>
      </c>
      <c r="O94" s="114"/>
      <c r="P94" s="58">
        <f t="shared" si="16"/>
        <v>42</v>
      </c>
      <c r="Q94" s="266">
        <v>2</v>
      </c>
      <c r="R94" s="267">
        <v>4</v>
      </c>
      <c r="S94" s="267">
        <v>3</v>
      </c>
      <c r="T94" s="267">
        <v>4</v>
      </c>
      <c r="U94" s="267">
        <v>4</v>
      </c>
      <c r="V94" s="267">
        <v>4</v>
      </c>
      <c r="W94" s="267">
        <v>4</v>
      </c>
      <c r="X94" s="267">
        <v>4</v>
      </c>
      <c r="Y94" s="267">
        <v>2</v>
      </c>
      <c r="Z94" s="347">
        <v>4</v>
      </c>
      <c r="AA94" s="58">
        <f t="shared" si="17"/>
        <v>35</v>
      </c>
      <c r="AB94" s="341">
        <f t="shared" si="22"/>
        <v>87.5</v>
      </c>
      <c r="AC94" s="117">
        <f t="shared" si="15"/>
        <v>70</v>
      </c>
      <c r="AD94" s="118">
        <f t="shared" si="18"/>
        <v>77</v>
      </c>
      <c r="AE94" s="119"/>
      <c r="AF94" s="3"/>
      <c r="AG94" s="161"/>
      <c r="AH94" s="157"/>
      <c r="AI94" s="151"/>
      <c r="AJ94" s="35" t="e">
        <f t="shared" si="14"/>
        <v>#N/A</v>
      </c>
      <c r="AK94" s="31">
        <f t="shared" si="19"/>
        <v>0</v>
      </c>
      <c r="AL94" s="31" t="e">
        <f t="shared" si="20"/>
        <v>#N/A</v>
      </c>
      <c r="AM94" s="42" t="e">
        <f t="shared" si="21"/>
        <v>#N/A</v>
      </c>
    </row>
    <row r="95" spans="1:39" x14ac:dyDescent="0.25">
      <c r="A95" s="389" t="s">
        <v>252</v>
      </c>
      <c r="B95" s="404" t="s">
        <v>78</v>
      </c>
      <c r="C95" s="170" t="s">
        <v>271</v>
      </c>
      <c r="D95" s="447" t="s">
        <v>404</v>
      </c>
      <c r="E95" s="364">
        <v>8</v>
      </c>
      <c r="F95" s="47">
        <v>5</v>
      </c>
      <c r="G95" s="334">
        <v>4</v>
      </c>
      <c r="H95" s="243">
        <v>3</v>
      </c>
      <c r="I95" s="47">
        <v>5</v>
      </c>
      <c r="J95" s="244">
        <v>3</v>
      </c>
      <c r="K95" s="47">
        <v>5</v>
      </c>
      <c r="L95" s="244">
        <v>3</v>
      </c>
      <c r="M95" s="279">
        <v>2.5</v>
      </c>
      <c r="N95" s="244">
        <v>8.5</v>
      </c>
      <c r="O95" s="114"/>
      <c r="P95" s="58">
        <f t="shared" si="16"/>
        <v>47</v>
      </c>
      <c r="Q95" s="266">
        <v>1.5</v>
      </c>
      <c r="R95" s="267">
        <v>3.5</v>
      </c>
      <c r="S95" s="267">
        <v>2.5</v>
      </c>
      <c r="T95" s="267">
        <v>4</v>
      </c>
      <c r="U95" s="267">
        <v>4</v>
      </c>
      <c r="V95" s="267">
        <v>4</v>
      </c>
      <c r="W95" s="267">
        <v>3.5</v>
      </c>
      <c r="X95" s="267">
        <v>3</v>
      </c>
      <c r="Y95" s="267">
        <v>3</v>
      </c>
      <c r="Z95" s="347">
        <v>4</v>
      </c>
      <c r="AA95" s="58">
        <f t="shared" si="17"/>
        <v>33</v>
      </c>
      <c r="AB95" s="341">
        <f t="shared" si="22"/>
        <v>82.5</v>
      </c>
      <c r="AC95" s="117">
        <f t="shared" si="15"/>
        <v>78.333333333333343</v>
      </c>
      <c r="AD95" s="118">
        <f t="shared" si="18"/>
        <v>80</v>
      </c>
      <c r="AE95" s="119"/>
      <c r="AF95" s="3"/>
      <c r="AG95" s="161"/>
      <c r="AH95" s="157"/>
      <c r="AI95" s="151"/>
      <c r="AJ95" s="35" t="e">
        <f t="shared" si="14"/>
        <v>#N/A</v>
      </c>
      <c r="AK95" s="31">
        <f t="shared" si="19"/>
        <v>0</v>
      </c>
      <c r="AL95" s="31" t="e">
        <f t="shared" si="20"/>
        <v>#N/A</v>
      </c>
      <c r="AM95" s="42" t="e">
        <f t="shared" si="21"/>
        <v>#N/A</v>
      </c>
    </row>
    <row r="96" spans="1:39" x14ac:dyDescent="0.25">
      <c r="A96" s="389" t="s">
        <v>252</v>
      </c>
      <c r="B96" s="404" t="s">
        <v>132</v>
      </c>
      <c r="C96" s="170" t="s">
        <v>272</v>
      </c>
      <c r="D96" s="447" t="s">
        <v>409</v>
      </c>
      <c r="E96" s="364">
        <v>8</v>
      </c>
      <c r="F96" s="47">
        <v>5</v>
      </c>
      <c r="G96" s="334">
        <v>4</v>
      </c>
      <c r="H96" s="243">
        <v>3</v>
      </c>
      <c r="I96" s="47">
        <v>5</v>
      </c>
      <c r="J96" s="244">
        <v>3</v>
      </c>
      <c r="K96" s="47">
        <v>5</v>
      </c>
      <c r="L96" s="244">
        <v>3</v>
      </c>
      <c r="M96" s="279">
        <v>2.5</v>
      </c>
      <c r="N96" s="244">
        <v>8.5</v>
      </c>
      <c r="O96" s="114"/>
      <c r="P96" s="58">
        <f t="shared" si="16"/>
        <v>47</v>
      </c>
      <c r="Q96" s="266">
        <v>4</v>
      </c>
      <c r="R96" s="267">
        <v>4</v>
      </c>
      <c r="S96" s="267">
        <v>3</v>
      </c>
      <c r="T96" s="267">
        <v>3.5</v>
      </c>
      <c r="U96" s="267">
        <v>3.5</v>
      </c>
      <c r="V96" s="267">
        <v>3.5</v>
      </c>
      <c r="W96" s="267">
        <v>3.5</v>
      </c>
      <c r="X96" s="267">
        <v>4</v>
      </c>
      <c r="Y96" s="267">
        <v>2</v>
      </c>
      <c r="Z96" s="347">
        <v>3</v>
      </c>
      <c r="AA96" s="58">
        <f t="shared" si="17"/>
        <v>34</v>
      </c>
      <c r="AB96" s="341">
        <f t="shared" si="22"/>
        <v>85</v>
      </c>
      <c r="AC96" s="117">
        <f t="shared" si="15"/>
        <v>78.333333333333343</v>
      </c>
      <c r="AD96" s="118">
        <f t="shared" si="18"/>
        <v>81</v>
      </c>
      <c r="AE96" s="119"/>
      <c r="AF96" s="3"/>
      <c r="AG96" s="161"/>
      <c r="AH96" s="157"/>
      <c r="AI96" s="151"/>
      <c r="AJ96" s="35" t="e">
        <f t="shared" si="14"/>
        <v>#N/A</v>
      </c>
      <c r="AK96" s="31">
        <f t="shared" si="19"/>
        <v>0</v>
      </c>
      <c r="AL96" s="31" t="e">
        <f t="shared" si="20"/>
        <v>#N/A</v>
      </c>
      <c r="AM96" s="42" t="e">
        <f t="shared" si="21"/>
        <v>#N/A</v>
      </c>
    </row>
    <row r="97" spans="1:39" ht="17.25" thickBot="1" x14ac:dyDescent="0.3">
      <c r="A97" s="390" t="s">
        <v>252</v>
      </c>
      <c r="B97" s="405" t="s">
        <v>225</v>
      </c>
      <c r="C97" s="171" t="s">
        <v>340</v>
      </c>
      <c r="D97" s="656" t="s">
        <v>404</v>
      </c>
      <c r="E97" s="365">
        <v>8</v>
      </c>
      <c r="F97" s="130">
        <v>5</v>
      </c>
      <c r="G97" s="335">
        <v>4</v>
      </c>
      <c r="H97" s="245">
        <v>3</v>
      </c>
      <c r="I97" s="130">
        <v>5</v>
      </c>
      <c r="J97" s="246">
        <v>3</v>
      </c>
      <c r="K97" s="130">
        <v>5</v>
      </c>
      <c r="L97" s="246">
        <v>3</v>
      </c>
      <c r="M97" s="287">
        <v>2.5</v>
      </c>
      <c r="N97" s="246">
        <v>8.5</v>
      </c>
      <c r="O97" s="131"/>
      <c r="P97" s="139">
        <f t="shared" si="16"/>
        <v>47</v>
      </c>
      <c r="Q97" s="268">
        <v>2</v>
      </c>
      <c r="R97" s="269">
        <v>2</v>
      </c>
      <c r="S97" s="269">
        <v>2</v>
      </c>
      <c r="T97" s="269">
        <v>4</v>
      </c>
      <c r="U97" s="269">
        <v>4</v>
      </c>
      <c r="V97" s="269">
        <v>3</v>
      </c>
      <c r="W97" s="269">
        <v>3</v>
      </c>
      <c r="X97" s="269">
        <v>3</v>
      </c>
      <c r="Y97" s="269">
        <v>2</v>
      </c>
      <c r="Z97" s="348">
        <v>3</v>
      </c>
      <c r="AA97" s="139">
        <f t="shared" si="17"/>
        <v>28</v>
      </c>
      <c r="AB97" s="342">
        <f t="shared" si="22"/>
        <v>70</v>
      </c>
      <c r="AC97" s="140">
        <f t="shared" si="15"/>
        <v>78.333333333333343</v>
      </c>
      <c r="AD97" s="141">
        <f t="shared" si="18"/>
        <v>75</v>
      </c>
      <c r="AE97" s="120"/>
      <c r="AF97" s="6"/>
      <c r="AG97" s="162"/>
      <c r="AH97" s="158"/>
      <c r="AI97" s="152"/>
      <c r="AJ97" s="36" t="e">
        <f t="shared" si="14"/>
        <v>#N/A</v>
      </c>
      <c r="AK97" s="33">
        <f t="shared" si="19"/>
        <v>0</v>
      </c>
      <c r="AL97" s="33" t="e">
        <f t="shared" si="20"/>
        <v>#N/A</v>
      </c>
      <c r="AM97" s="43" t="e">
        <f t="shared" si="21"/>
        <v>#N/A</v>
      </c>
    </row>
    <row r="98" spans="1:39" x14ac:dyDescent="0.25">
      <c r="A98" s="391" t="s">
        <v>274</v>
      </c>
      <c r="B98" s="401" t="s">
        <v>21</v>
      </c>
      <c r="C98" s="166" t="s">
        <v>275</v>
      </c>
      <c r="D98" s="59" t="s">
        <v>419</v>
      </c>
      <c r="E98" s="363">
        <v>8</v>
      </c>
      <c r="F98" s="46">
        <v>4.5</v>
      </c>
      <c r="G98" s="333">
        <v>4</v>
      </c>
      <c r="H98" s="286">
        <v>3</v>
      </c>
      <c r="I98" s="46">
        <v>5</v>
      </c>
      <c r="J98" s="263">
        <v>3</v>
      </c>
      <c r="K98" s="46">
        <v>5</v>
      </c>
      <c r="L98" s="263">
        <v>3</v>
      </c>
      <c r="M98" s="291">
        <v>2.5</v>
      </c>
      <c r="N98" s="263">
        <v>8.5</v>
      </c>
      <c r="O98" s="175"/>
      <c r="P98" s="59">
        <f t="shared" si="16"/>
        <v>46.5</v>
      </c>
      <c r="Q98" s="431">
        <v>4</v>
      </c>
      <c r="R98" s="265">
        <v>4</v>
      </c>
      <c r="S98" s="265">
        <v>3</v>
      </c>
      <c r="T98" s="265">
        <v>2.5</v>
      </c>
      <c r="U98" s="265">
        <v>2.5</v>
      </c>
      <c r="V98" s="265">
        <v>2</v>
      </c>
      <c r="W98" s="265">
        <v>2</v>
      </c>
      <c r="X98" s="265">
        <v>2</v>
      </c>
      <c r="Y98" s="265">
        <v>2</v>
      </c>
      <c r="Z98" s="346">
        <v>2.5</v>
      </c>
      <c r="AA98" s="59">
        <f t="shared" si="17"/>
        <v>26.5</v>
      </c>
      <c r="AB98" s="340">
        <f t="shared" si="22"/>
        <v>66.25</v>
      </c>
      <c r="AC98" s="136">
        <f t="shared" si="15"/>
        <v>77.5</v>
      </c>
      <c r="AD98" s="137">
        <f t="shared" si="18"/>
        <v>73</v>
      </c>
      <c r="AE98" s="126"/>
      <c r="AF98" s="22"/>
      <c r="AG98" s="79"/>
      <c r="AH98" s="156"/>
      <c r="AI98" s="150"/>
      <c r="AJ98" s="34" t="e">
        <f t="shared" si="14"/>
        <v>#N/A</v>
      </c>
      <c r="AK98" s="32">
        <f t="shared" si="19"/>
        <v>0</v>
      </c>
      <c r="AL98" s="32" t="e">
        <f t="shared" si="20"/>
        <v>#N/A</v>
      </c>
      <c r="AM98" s="41" t="e">
        <f t="shared" si="21"/>
        <v>#N/A</v>
      </c>
    </row>
    <row r="99" spans="1:39" x14ac:dyDescent="0.25">
      <c r="A99" s="392" t="s">
        <v>274</v>
      </c>
      <c r="B99" s="319" t="s">
        <v>23</v>
      </c>
      <c r="C99" s="167" t="s">
        <v>276</v>
      </c>
      <c r="D99" s="447" t="s">
        <v>404</v>
      </c>
      <c r="E99" s="364">
        <v>8</v>
      </c>
      <c r="F99" s="47">
        <v>4.5</v>
      </c>
      <c r="G99" s="334">
        <v>4</v>
      </c>
      <c r="H99" s="243">
        <v>3</v>
      </c>
      <c r="I99" s="47">
        <v>5</v>
      </c>
      <c r="J99" s="244">
        <v>3</v>
      </c>
      <c r="K99" s="47">
        <v>5</v>
      </c>
      <c r="L99" s="244">
        <v>3</v>
      </c>
      <c r="M99" s="279">
        <v>2.5</v>
      </c>
      <c r="N99" s="244">
        <v>8.5</v>
      </c>
      <c r="O99" s="173"/>
      <c r="P99" s="58">
        <f t="shared" si="16"/>
        <v>46.5</v>
      </c>
      <c r="Q99" s="432">
        <v>1.5</v>
      </c>
      <c r="R99" s="267">
        <v>2.5</v>
      </c>
      <c r="S99" s="267">
        <v>2</v>
      </c>
      <c r="T99" s="267">
        <v>3.5</v>
      </c>
      <c r="U99" s="267">
        <v>4</v>
      </c>
      <c r="V99" s="267">
        <v>3</v>
      </c>
      <c r="W99" s="267">
        <v>3.5</v>
      </c>
      <c r="X99" s="267">
        <v>4</v>
      </c>
      <c r="Y99" s="267">
        <v>2.5</v>
      </c>
      <c r="Z99" s="347">
        <v>3.5</v>
      </c>
      <c r="AA99" s="58">
        <f t="shared" si="17"/>
        <v>30</v>
      </c>
      <c r="AB99" s="341">
        <f t="shared" si="22"/>
        <v>75</v>
      </c>
      <c r="AC99" s="117">
        <f t="shared" si="15"/>
        <v>77.5</v>
      </c>
      <c r="AD99" s="118">
        <f t="shared" si="18"/>
        <v>76.5</v>
      </c>
      <c r="AE99" s="119"/>
      <c r="AF99" s="3"/>
      <c r="AG99" s="161"/>
      <c r="AH99" s="157"/>
      <c r="AI99" s="151"/>
      <c r="AJ99" s="35" t="e">
        <f t="shared" ref="AJ99:AJ130" si="23">RANK(AH99,$AH$3:$AH$151)</f>
        <v>#N/A</v>
      </c>
      <c r="AK99" s="31">
        <f t="shared" si="19"/>
        <v>0</v>
      </c>
      <c r="AL99" s="31" t="e">
        <f t="shared" si="20"/>
        <v>#N/A</v>
      </c>
      <c r="AM99" s="42" t="e">
        <f t="shared" si="21"/>
        <v>#N/A</v>
      </c>
    </row>
    <row r="100" spans="1:39" x14ac:dyDescent="0.25">
      <c r="A100" s="392" t="s">
        <v>274</v>
      </c>
      <c r="B100" s="319" t="s">
        <v>25</v>
      </c>
      <c r="C100" s="167" t="s">
        <v>277</v>
      </c>
      <c r="D100" s="447" t="s">
        <v>404</v>
      </c>
      <c r="E100" s="364">
        <v>8</v>
      </c>
      <c r="F100" s="47">
        <v>5</v>
      </c>
      <c r="G100" s="334">
        <v>4</v>
      </c>
      <c r="H100" s="243">
        <v>3</v>
      </c>
      <c r="I100" s="47">
        <v>5</v>
      </c>
      <c r="J100" s="244">
        <v>3</v>
      </c>
      <c r="K100" s="47">
        <v>5</v>
      </c>
      <c r="L100" s="244">
        <v>3</v>
      </c>
      <c r="M100" s="279">
        <v>2.5</v>
      </c>
      <c r="N100" s="244">
        <v>8.5</v>
      </c>
      <c r="O100" s="173"/>
      <c r="P100" s="58">
        <f t="shared" si="16"/>
        <v>47</v>
      </c>
      <c r="Q100" s="432">
        <v>4</v>
      </c>
      <c r="R100" s="267">
        <v>4</v>
      </c>
      <c r="S100" s="267">
        <v>4</v>
      </c>
      <c r="T100" s="267">
        <v>4</v>
      </c>
      <c r="U100" s="267">
        <v>4</v>
      </c>
      <c r="V100" s="267">
        <v>4</v>
      </c>
      <c r="W100" s="267">
        <v>4</v>
      </c>
      <c r="X100" s="267">
        <v>4</v>
      </c>
      <c r="Y100" s="267">
        <v>4</v>
      </c>
      <c r="Z100" s="347">
        <v>4</v>
      </c>
      <c r="AA100" s="58">
        <f t="shared" si="17"/>
        <v>40</v>
      </c>
      <c r="AB100" s="341">
        <f t="shared" si="22"/>
        <v>100</v>
      </c>
      <c r="AC100" s="117">
        <f t="shared" si="15"/>
        <v>78.333333333333343</v>
      </c>
      <c r="AD100" s="118">
        <f t="shared" si="18"/>
        <v>87</v>
      </c>
      <c r="AE100" s="119"/>
      <c r="AF100" s="3"/>
      <c r="AG100" s="161"/>
      <c r="AH100" s="157"/>
      <c r="AI100" s="151"/>
      <c r="AJ100" s="35" t="e">
        <f t="shared" si="23"/>
        <v>#N/A</v>
      </c>
      <c r="AK100" s="31">
        <f t="shared" si="19"/>
        <v>0</v>
      </c>
      <c r="AL100" s="31" t="e">
        <f t="shared" si="20"/>
        <v>#N/A</v>
      </c>
      <c r="AM100" s="42" t="e">
        <f t="shared" si="21"/>
        <v>#N/A</v>
      </c>
    </row>
    <row r="101" spans="1:39" x14ac:dyDescent="0.25">
      <c r="A101" s="392" t="s">
        <v>274</v>
      </c>
      <c r="B101" s="319" t="s">
        <v>27</v>
      </c>
      <c r="C101" s="167" t="s">
        <v>278</v>
      </c>
      <c r="D101" s="550"/>
      <c r="E101" s="364">
        <v>8</v>
      </c>
      <c r="F101" s="47">
        <v>0</v>
      </c>
      <c r="G101" s="334">
        <v>4</v>
      </c>
      <c r="H101" s="243">
        <v>3</v>
      </c>
      <c r="I101" s="47">
        <v>5</v>
      </c>
      <c r="J101" s="244">
        <v>3</v>
      </c>
      <c r="K101" s="47"/>
      <c r="L101" s="244">
        <v>3</v>
      </c>
      <c r="M101" s="279">
        <v>2.5</v>
      </c>
      <c r="N101" s="244">
        <v>8.5</v>
      </c>
      <c r="O101" s="173"/>
      <c r="P101" s="58">
        <f t="shared" si="16"/>
        <v>37</v>
      </c>
      <c r="Q101" s="432"/>
      <c r="R101" s="267"/>
      <c r="S101" s="267"/>
      <c r="T101" s="267"/>
      <c r="U101" s="267"/>
      <c r="V101" s="267"/>
      <c r="W101" s="267"/>
      <c r="X101" s="267"/>
      <c r="Y101" s="267"/>
      <c r="Z101" s="347"/>
      <c r="AA101" s="58">
        <f t="shared" si="17"/>
        <v>0</v>
      </c>
      <c r="AB101" s="341">
        <f t="shared" si="22"/>
        <v>0</v>
      </c>
      <c r="AC101" s="117">
        <f t="shared" si="15"/>
        <v>61.666666666666671</v>
      </c>
      <c r="AD101" s="118">
        <f t="shared" si="18"/>
        <v>37</v>
      </c>
      <c r="AE101" s="119"/>
      <c r="AF101" s="3"/>
      <c r="AG101" s="161"/>
      <c r="AH101" s="157"/>
      <c r="AI101" s="151"/>
      <c r="AJ101" s="35" t="e">
        <f t="shared" si="23"/>
        <v>#N/A</v>
      </c>
      <c r="AK101" s="31">
        <f t="shared" si="19"/>
        <v>0</v>
      </c>
      <c r="AL101" s="31" t="e">
        <f t="shared" si="20"/>
        <v>#N/A</v>
      </c>
      <c r="AM101" s="42" t="e">
        <f t="shared" si="21"/>
        <v>#N/A</v>
      </c>
    </row>
    <row r="102" spans="1:39" x14ac:dyDescent="0.25">
      <c r="A102" s="392" t="s">
        <v>274</v>
      </c>
      <c r="B102" s="319" t="s">
        <v>29</v>
      </c>
      <c r="C102" s="167" t="s">
        <v>279</v>
      </c>
      <c r="D102" s="447" t="s">
        <v>404</v>
      </c>
      <c r="E102" s="364">
        <v>8</v>
      </c>
      <c r="F102" s="47">
        <v>5</v>
      </c>
      <c r="G102" s="334">
        <v>4</v>
      </c>
      <c r="H102" s="243">
        <v>3</v>
      </c>
      <c r="I102" s="47">
        <v>5</v>
      </c>
      <c r="J102" s="244">
        <v>3</v>
      </c>
      <c r="K102" s="47">
        <v>5</v>
      </c>
      <c r="L102" s="244">
        <v>3</v>
      </c>
      <c r="M102" s="279">
        <v>2.5</v>
      </c>
      <c r="N102" s="244">
        <v>8.5</v>
      </c>
      <c r="O102" s="173"/>
      <c r="P102" s="58">
        <f t="shared" si="16"/>
        <v>47</v>
      </c>
      <c r="Q102" s="458">
        <v>3.5</v>
      </c>
      <c r="R102" s="206">
        <v>2</v>
      </c>
      <c r="S102" s="206">
        <v>1.5</v>
      </c>
      <c r="T102" s="206">
        <v>3</v>
      </c>
      <c r="U102" s="206">
        <v>2.5</v>
      </c>
      <c r="V102" s="206">
        <v>3</v>
      </c>
      <c r="W102" s="206">
        <v>3</v>
      </c>
      <c r="X102" s="206">
        <v>3</v>
      </c>
      <c r="Y102" s="206">
        <v>2</v>
      </c>
      <c r="Z102" s="446">
        <v>2.5</v>
      </c>
      <c r="AA102" s="58">
        <f t="shared" si="17"/>
        <v>26</v>
      </c>
      <c r="AB102" s="341">
        <f t="shared" si="22"/>
        <v>65</v>
      </c>
      <c r="AC102" s="117">
        <f t="shared" si="15"/>
        <v>78.333333333333343</v>
      </c>
      <c r="AD102" s="118">
        <f t="shared" si="18"/>
        <v>73</v>
      </c>
      <c r="AE102" s="119"/>
      <c r="AF102" s="3"/>
      <c r="AG102" s="161"/>
      <c r="AH102" s="157"/>
      <c r="AI102" s="151"/>
      <c r="AJ102" s="35" t="e">
        <f t="shared" si="23"/>
        <v>#N/A</v>
      </c>
      <c r="AK102" s="31">
        <f t="shared" si="19"/>
        <v>0</v>
      </c>
      <c r="AL102" s="31" t="e">
        <f t="shared" si="20"/>
        <v>#N/A</v>
      </c>
      <c r="AM102" s="42" t="e">
        <f t="shared" si="21"/>
        <v>#N/A</v>
      </c>
    </row>
    <row r="103" spans="1:39" x14ac:dyDescent="0.25">
      <c r="A103" s="392" t="s">
        <v>274</v>
      </c>
      <c r="B103" s="319" t="s">
        <v>31</v>
      </c>
      <c r="C103" s="167" t="s">
        <v>280</v>
      </c>
      <c r="D103" s="555"/>
      <c r="E103" s="364">
        <v>8</v>
      </c>
      <c r="F103" s="47">
        <v>0</v>
      </c>
      <c r="G103" s="334">
        <v>4</v>
      </c>
      <c r="H103" s="243">
        <v>3</v>
      </c>
      <c r="I103" s="47">
        <v>4</v>
      </c>
      <c r="J103" s="244">
        <v>3</v>
      </c>
      <c r="K103" s="47"/>
      <c r="L103" s="244">
        <v>3</v>
      </c>
      <c r="M103" s="279">
        <v>2.5</v>
      </c>
      <c r="N103" s="244">
        <v>8.5</v>
      </c>
      <c r="O103" s="173"/>
      <c r="P103" s="58">
        <f t="shared" si="16"/>
        <v>36</v>
      </c>
      <c r="Q103" s="432"/>
      <c r="R103" s="267"/>
      <c r="S103" s="267"/>
      <c r="T103" s="267"/>
      <c r="U103" s="267"/>
      <c r="V103" s="267"/>
      <c r="W103" s="267"/>
      <c r="X103" s="267"/>
      <c r="Y103" s="267"/>
      <c r="Z103" s="347"/>
      <c r="AA103" s="58">
        <f t="shared" si="17"/>
        <v>0</v>
      </c>
      <c r="AB103" s="341">
        <f t="shared" si="22"/>
        <v>0</v>
      </c>
      <c r="AC103" s="117">
        <f t="shared" si="15"/>
        <v>60</v>
      </c>
      <c r="AD103" s="118">
        <f t="shared" si="18"/>
        <v>36</v>
      </c>
      <c r="AE103" s="119"/>
      <c r="AF103" s="3"/>
      <c r="AG103" s="161"/>
      <c r="AH103" s="157"/>
      <c r="AI103" s="151"/>
      <c r="AJ103" s="35" t="e">
        <f t="shared" si="23"/>
        <v>#N/A</v>
      </c>
      <c r="AK103" s="31">
        <f t="shared" si="19"/>
        <v>0</v>
      </c>
      <c r="AL103" s="31" t="e">
        <f t="shared" si="20"/>
        <v>#N/A</v>
      </c>
      <c r="AM103" s="42" t="e">
        <f t="shared" si="21"/>
        <v>#N/A</v>
      </c>
    </row>
    <row r="104" spans="1:39" x14ac:dyDescent="0.25">
      <c r="A104" s="392" t="s">
        <v>274</v>
      </c>
      <c r="B104" s="319" t="s">
        <v>33</v>
      </c>
      <c r="C104" s="167" t="s">
        <v>281</v>
      </c>
      <c r="D104" s="655" t="s">
        <v>405</v>
      </c>
      <c r="E104" s="364">
        <v>8</v>
      </c>
      <c r="F104" s="47">
        <v>4.5</v>
      </c>
      <c r="G104" s="334">
        <v>4</v>
      </c>
      <c r="H104" s="243">
        <v>3</v>
      </c>
      <c r="I104" s="47">
        <v>5</v>
      </c>
      <c r="J104" s="244">
        <v>3</v>
      </c>
      <c r="K104" s="47">
        <v>4.5</v>
      </c>
      <c r="L104" s="244">
        <v>3</v>
      </c>
      <c r="M104" s="279">
        <v>2.5</v>
      </c>
      <c r="N104" s="244">
        <v>8.5</v>
      </c>
      <c r="O104" s="173"/>
      <c r="P104" s="58">
        <f t="shared" si="16"/>
        <v>46</v>
      </c>
      <c r="Q104" s="451">
        <v>1</v>
      </c>
      <c r="R104" s="240">
        <v>2</v>
      </c>
      <c r="S104" s="240">
        <v>2</v>
      </c>
      <c r="T104" s="240">
        <v>3</v>
      </c>
      <c r="U104" s="240">
        <v>3</v>
      </c>
      <c r="V104" s="240">
        <v>3</v>
      </c>
      <c r="W104" s="240">
        <v>3</v>
      </c>
      <c r="X104" s="240">
        <v>3</v>
      </c>
      <c r="Y104" s="240">
        <v>1.5</v>
      </c>
      <c r="Z104" s="452">
        <v>2.5</v>
      </c>
      <c r="AA104" s="58">
        <f t="shared" si="17"/>
        <v>24</v>
      </c>
      <c r="AB104" s="341">
        <f t="shared" si="22"/>
        <v>60</v>
      </c>
      <c r="AC104" s="117">
        <f t="shared" si="15"/>
        <v>76.666666666666671</v>
      </c>
      <c r="AD104" s="118">
        <f t="shared" si="18"/>
        <v>70</v>
      </c>
      <c r="AE104" s="119"/>
      <c r="AF104" s="3"/>
      <c r="AG104" s="161"/>
      <c r="AH104" s="157"/>
      <c r="AI104" s="151"/>
      <c r="AJ104" s="35" t="e">
        <f t="shared" si="23"/>
        <v>#N/A</v>
      </c>
      <c r="AK104" s="31">
        <f t="shared" si="19"/>
        <v>0</v>
      </c>
      <c r="AL104" s="31" t="e">
        <f t="shared" si="20"/>
        <v>#N/A</v>
      </c>
      <c r="AM104" s="42" t="e">
        <f t="shared" si="21"/>
        <v>#N/A</v>
      </c>
    </row>
    <row r="105" spans="1:39" x14ac:dyDescent="0.25">
      <c r="A105" s="392" t="s">
        <v>274</v>
      </c>
      <c r="B105" s="319" t="s">
        <v>34</v>
      </c>
      <c r="C105" s="167" t="s">
        <v>282</v>
      </c>
      <c r="D105" s="655" t="s">
        <v>405</v>
      </c>
      <c r="E105" s="364">
        <v>8</v>
      </c>
      <c r="F105" s="47">
        <v>5</v>
      </c>
      <c r="G105" s="334">
        <v>4</v>
      </c>
      <c r="H105" s="243">
        <v>3</v>
      </c>
      <c r="I105" s="47">
        <v>5</v>
      </c>
      <c r="J105" s="244">
        <v>3</v>
      </c>
      <c r="K105" s="47"/>
      <c r="L105" s="244">
        <v>3</v>
      </c>
      <c r="M105" s="279">
        <v>2.5</v>
      </c>
      <c r="N105" s="244">
        <v>8.5</v>
      </c>
      <c r="O105" s="173"/>
      <c r="P105" s="58">
        <f t="shared" si="16"/>
        <v>42</v>
      </c>
      <c r="Q105" s="652"/>
      <c r="R105" s="653"/>
      <c r="S105" s="653"/>
      <c r="T105" s="653"/>
      <c r="U105" s="653"/>
      <c r="V105" s="653"/>
      <c r="W105" s="653"/>
      <c r="X105" s="653"/>
      <c r="Y105" s="653"/>
      <c r="Z105" s="654"/>
      <c r="AA105" s="58">
        <v>18</v>
      </c>
      <c r="AB105" s="341">
        <f t="shared" si="22"/>
        <v>45</v>
      </c>
      <c r="AC105" s="117">
        <f t="shared" si="15"/>
        <v>70</v>
      </c>
      <c r="AD105" s="118">
        <f t="shared" si="18"/>
        <v>60</v>
      </c>
      <c r="AE105" s="119"/>
      <c r="AF105" s="3"/>
      <c r="AG105" s="161"/>
      <c r="AH105" s="157"/>
      <c r="AI105" s="151"/>
      <c r="AJ105" s="35" t="e">
        <f t="shared" si="23"/>
        <v>#N/A</v>
      </c>
      <c r="AK105" s="31">
        <f t="shared" si="19"/>
        <v>0</v>
      </c>
      <c r="AL105" s="31" t="e">
        <f t="shared" si="20"/>
        <v>#N/A</v>
      </c>
      <c r="AM105" s="42" t="e">
        <f t="shared" si="21"/>
        <v>#N/A</v>
      </c>
    </row>
    <row r="106" spans="1:39" x14ac:dyDescent="0.25">
      <c r="A106" s="392" t="s">
        <v>274</v>
      </c>
      <c r="B106" s="319" t="s">
        <v>36</v>
      </c>
      <c r="C106" s="167" t="s">
        <v>283</v>
      </c>
      <c r="D106" s="447" t="s">
        <v>404</v>
      </c>
      <c r="E106" s="364">
        <v>8</v>
      </c>
      <c r="F106" s="47">
        <v>5</v>
      </c>
      <c r="G106" s="334">
        <v>4</v>
      </c>
      <c r="H106" s="243">
        <v>3</v>
      </c>
      <c r="I106" s="47">
        <v>5</v>
      </c>
      <c r="J106" s="244">
        <v>3</v>
      </c>
      <c r="K106" s="47">
        <v>5</v>
      </c>
      <c r="L106" s="244">
        <v>3</v>
      </c>
      <c r="M106" s="279">
        <v>2.5</v>
      </c>
      <c r="N106" s="244">
        <v>8.5</v>
      </c>
      <c r="O106" s="173"/>
      <c r="P106" s="58">
        <f t="shared" si="16"/>
        <v>47</v>
      </c>
      <c r="Q106" s="432">
        <v>4</v>
      </c>
      <c r="R106" s="267">
        <v>4</v>
      </c>
      <c r="S106" s="267">
        <v>4</v>
      </c>
      <c r="T106" s="267">
        <v>4</v>
      </c>
      <c r="U106" s="267">
        <v>4</v>
      </c>
      <c r="V106" s="267">
        <v>3.5</v>
      </c>
      <c r="W106" s="267">
        <v>3.5</v>
      </c>
      <c r="X106" s="267">
        <v>3.5</v>
      </c>
      <c r="Y106" s="267">
        <v>4</v>
      </c>
      <c r="Z106" s="347">
        <v>4</v>
      </c>
      <c r="AA106" s="58">
        <f t="shared" si="17"/>
        <v>38.5</v>
      </c>
      <c r="AB106" s="341">
        <f t="shared" si="22"/>
        <v>96.25</v>
      </c>
      <c r="AC106" s="117">
        <f t="shared" si="15"/>
        <v>78.333333333333343</v>
      </c>
      <c r="AD106" s="118">
        <f t="shared" si="18"/>
        <v>85.5</v>
      </c>
      <c r="AE106" s="119"/>
      <c r="AF106" s="3"/>
      <c r="AG106" s="161"/>
      <c r="AH106" s="157"/>
      <c r="AI106" s="151"/>
      <c r="AJ106" s="35" t="e">
        <f t="shared" si="23"/>
        <v>#N/A</v>
      </c>
      <c r="AK106" s="31">
        <f t="shared" si="19"/>
        <v>0</v>
      </c>
      <c r="AL106" s="31" t="e">
        <f t="shared" si="20"/>
        <v>#N/A</v>
      </c>
      <c r="AM106" s="42" t="e">
        <f t="shared" si="21"/>
        <v>#N/A</v>
      </c>
    </row>
    <row r="107" spans="1:39" x14ac:dyDescent="0.25">
      <c r="A107" s="392" t="s">
        <v>274</v>
      </c>
      <c r="B107" s="319" t="s">
        <v>38</v>
      </c>
      <c r="C107" s="167" t="s">
        <v>284</v>
      </c>
      <c r="D107" s="447" t="s">
        <v>404</v>
      </c>
      <c r="E107" s="364">
        <v>8</v>
      </c>
      <c r="F107" s="47">
        <v>5</v>
      </c>
      <c r="G107" s="334">
        <v>4</v>
      </c>
      <c r="H107" s="243">
        <v>3</v>
      </c>
      <c r="I107" s="47">
        <v>4</v>
      </c>
      <c r="J107" s="244">
        <v>3</v>
      </c>
      <c r="K107" s="47">
        <v>4</v>
      </c>
      <c r="L107" s="244">
        <v>3</v>
      </c>
      <c r="M107" s="279">
        <v>2.5</v>
      </c>
      <c r="N107" s="244">
        <v>8.5</v>
      </c>
      <c r="O107" s="173"/>
      <c r="P107" s="58">
        <f t="shared" si="16"/>
        <v>45</v>
      </c>
      <c r="Q107" s="432">
        <v>4</v>
      </c>
      <c r="R107" s="267">
        <v>4</v>
      </c>
      <c r="S107" s="267">
        <v>3.5</v>
      </c>
      <c r="T107" s="267">
        <v>3</v>
      </c>
      <c r="U107" s="267">
        <v>3</v>
      </c>
      <c r="V107" s="267">
        <v>2</v>
      </c>
      <c r="W107" s="267">
        <v>2</v>
      </c>
      <c r="X107" s="267">
        <v>2</v>
      </c>
      <c r="Y107" s="267">
        <v>3</v>
      </c>
      <c r="Z107" s="347">
        <v>2.5</v>
      </c>
      <c r="AA107" s="58">
        <f t="shared" si="17"/>
        <v>29</v>
      </c>
      <c r="AB107" s="341">
        <f t="shared" si="22"/>
        <v>72.5</v>
      </c>
      <c r="AC107" s="117">
        <f t="shared" si="15"/>
        <v>75</v>
      </c>
      <c r="AD107" s="118">
        <f t="shared" si="18"/>
        <v>74</v>
      </c>
      <c r="AE107" s="119"/>
      <c r="AF107" s="3"/>
      <c r="AG107" s="161"/>
      <c r="AH107" s="157"/>
      <c r="AI107" s="151"/>
      <c r="AJ107" s="35" t="e">
        <f t="shared" si="23"/>
        <v>#N/A</v>
      </c>
      <c r="AK107" s="31">
        <f t="shared" si="19"/>
        <v>0</v>
      </c>
      <c r="AL107" s="31" t="e">
        <f t="shared" si="20"/>
        <v>#N/A</v>
      </c>
      <c r="AM107" s="42" t="e">
        <f t="shared" si="21"/>
        <v>#N/A</v>
      </c>
    </row>
    <row r="108" spans="1:39" x14ac:dyDescent="0.25">
      <c r="A108" s="392" t="s">
        <v>274</v>
      </c>
      <c r="B108" s="319" t="s">
        <v>212</v>
      </c>
      <c r="C108" s="167" t="s">
        <v>341</v>
      </c>
      <c r="D108" s="655" t="s">
        <v>405</v>
      </c>
      <c r="E108" s="364">
        <v>8</v>
      </c>
      <c r="F108" s="47">
        <v>4</v>
      </c>
      <c r="G108" s="334">
        <v>4</v>
      </c>
      <c r="H108" s="243">
        <v>3</v>
      </c>
      <c r="I108" s="47">
        <v>0</v>
      </c>
      <c r="J108" s="244">
        <v>3</v>
      </c>
      <c r="K108" s="47">
        <v>0</v>
      </c>
      <c r="L108" s="244">
        <v>3</v>
      </c>
      <c r="M108" s="279">
        <v>2.5</v>
      </c>
      <c r="N108" s="244">
        <v>8.5</v>
      </c>
      <c r="O108" s="114"/>
      <c r="P108" s="58">
        <f t="shared" si="16"/>
        <v>36</v>
      </c>
      <c r="Q108" s="652"/>
      <c r="R108" s="653"/>
      <c r="S108" s="653"/>
      <c r="T108" s="653"/>
      <c r="U108" s="653"/>
      <c r="V108" s="653"/>
      <c r="W108" s="653"/>
      <c r="X108" s="653"/>
      <c r="Y108" s="653"/>
      <c r="Z108" s="654"/>
      <c r="AA108" s="58">
        <v>24</v>
      </c>
      <c r="AB108" s="341">
        <f t="shared" si="22"/>
        <v>60</v>
      </c>
      <c r="AC108" s="117">
        <f t="shared" si="15"/>
        <v>60</v>
      </c>
      <c r="AD108" s="118">
        <f t="shared" si="18"/>
        <v>60</v>
      </c>
      <c r="AE108" s="119"/>
      <c r="AF108" s="3"/>
      <c r="AG108" s="161"/>
      <c r="AH108" s="157"/>
      <c r="AI108" s="151"/>
      <c r="AJ108" s="35" t="e">
        <f t="shared" si="23"/>
        <v>#N/A</v>
      </c>
      <c r="AK108" s="31">
        <f t="shared" si="19"/>
        <v>0</v>
      </c>
      <c r="AL108" s="31" t="e">
        <f t="shared" si="20"/>
        <v>#N/A</v>
      </c>
      <c r="AM108" s="42" t="e">
        <f t="shared" si="21"/>
        <v>#N/A</v>
      </c>
    </row>
    <row r="109" spans="1:39" ht="17.25" thickBot="1" x14ac:dyDescent="0.3">
      <c r="A109" s="460" t="s">
        <v>274</v>
      </c>
      <c r="B109" s="408" t="s">
        <v>338</v>
      </c>
      <c r="C109" s="298" t="s">
        <v>342</v>
      </c>
      <c r="D109" s="447" t="s">
        <v>404</v>
      </c>
      <c r="E109" s="367">
        <v>8</v>
      </c>
      <c r="F109" s="142">
        <v>5</v>
      </c>
      <c r="G109" s="337">
        <v>4</v>
      </c>
      <c r="H109" s="280">
        <v>3</v>
      </c>
      <c r="I109" s="142">
        <v>5</v>
      </c>
      <c r="J109" s="281">
        <v>3</v>
      </c>
      <c r="K109" s="142">
        <v>5</v>
      </c>
      <c r="L109" s="281">
        <v>3</v>
      </c>
      <c r="M109" s="290">
        <v>2.5</v>
      </c>
      <c r="N109" s="281">
        <v>8.5</v>
      </c>
      <c r="O109" s="289"/>
      <c r="P109" s="144">
        <f t="shared" si="16"/>
        <v>47</v>
      </c>
      <c r="Q109" s="669"/>
      <c r="R109" s="670"/>
      <c r="S109" s="670"/>
      <c r="T109" s="670"/>
      <c r="U109" s="670"/>
      <c r="V109" s="670"/>
      <c r="W109" s="670"/>
      <c r="X109" s="670"/>
      <c r="Y109" s="670"/>
      <c r="Z109" s="671"/>
      <c r="AA109" s="144">
        <v>24</v>
      </c>
      <c r="AB109" s="344">
        <f t="shared" si="22"/>
        <v>60</v>
      </c>
      <c r="AC109" s="147">
        <f t="shared" si="15"/>
        <v>78.333333333333343</v>
      </c>
      <c r="AD109" s="191">
        <f t="shared" si="18"/>
        <v>71</v>
      </c>
      <c r="AE109" s="120"/>
      <c r="AF109" s="6"/>
      <c r="AG109" s="162"/>
      <c r="AH109" s="158"/>
      <c r="AI109" s="152"/>
      <c r="AJ109" s="36" t="e">
        <f t="shared" si="23"/>
        <v>#N/A</v>
      </c>
      <c r="AK109" s="33">
        <f t="shared" si="19"/>
        <v>0</v>
      </c>
      <c r="AL109" s="33" t="e">
        <f t="shared" si="20"/>
        <v>#N/A</v>
      </c>
      <c r="AM109" s="43" t="e">
        <f t="shared" si="21"/>
        <v>#N/A</v>
      </c>
    </row>
    <row r="110" spans="1:39" x14ac:dyDescent="0.25">
      <c r="A110" s="391" t="s">
        <v>274</v>
      </c>
      <c r="B110" s="403" t="s">
        <v>40</v>
      </c>
      <c r="C110" s="169" t="s">
        <v>285</v>
      </c>
      <c r="D110" s="461" t="s">
        <v>404</v>
      </c>
      <c r="E110" s="363">
        <v>8</v>
      </c>
      <c r="F110" s="46">
        <v>4.5</v>
      </c>
      <c r="G110" s="333">
        <v>4</v>
      </c>
      <c r="H110" s="286">
        <v>3</v>
      </c>
      <c r="I110" s="46">
        <v>5</v>
      </c>
      <c r="J110" s="263">
        <v>3</v>
      </c>
      <c r="K110" s="46"/>
      <c r="L110" s="263">
        <v>3</v>
      </c>
      <c r="M110" s="291">
        <v>2.5</v>
      </c>
      <c r="N110" s="263">
        <v>8.5</v>
      </c>
      <c r="O110" s="175"/>
      <c r="P110" s="59">
        <f t="shared" si="16"/>
        <v>41.5</v>
      </c>
      <c r="Q110" s="264">
        <v>4</v>
      </c>
      <c r="R110" s="265">
        <v>3.5</v>
      </c>
      <c r="S110" s="265">
        <v>4</v>
      </c>
      <c r="T110" s="265">
        <v>2.5</v>
      </c>
      <c r="U110" s="265">
        <v>3</v>
      </c>
      <c r="V110" s="265">
        <v>2.5</v>
      </c>
      <c r="W110" s="265">
        <v>2.5</v>
      </c>
      <c r="X110" s="265">
        <v>2.5</v>
      </c>
      <c r="Y110" s="265">
        <v>1</v>
      </c>
      <c r="Z110" s="436">
        <v>3</v>
      </c>
      <c r="AA110" s="59">
        <f t="shared" si="17"/>
        <v>28.5</v>
      </c>
      <c r="AB110" s="340">
        <f t="shared" si="22"/>
        <v>71.25</v>
      </c>
      <c r="AC110" s="136">
        <f t="shared" si="15"/>
        <v>69.166666666666671</v>
      </c>
      <c r="AD110" s="137">
        <f t="shared" si="18"/>
        <v>70</v>
      </c>
      <c r="AE110" s="126"/>
      <c r="AF110" s="22"/>
      <c r="AG110" s="79"/>
      <c r="AH110" s="156"/>
      <c r="AI110" s="150"/>
      <c r="AJ110" s="34" t="e">
        <f t="shared" si="23"/>
        <v>#N/A</v>
      </c>
      <c r="AK110" s="32">
        <f t="shared" si="19"/>
        <v>0</v>
      </c>
      <c r="AL110" s="32" t="e">
        <f t="shared" si="20"/>
        <v>#N/A</v>
      </c>
      <c r="AM110" s="41" t="e">
        <f t="shared" si="21"/>
        <v>#N/A</v>
      </c>
    </row>
    <row r="111" spans="1:39" x14ac:dyDescent="0.25">
      <c r="A111" s="392" t="s">
        <v>274</v>
      </c>
      <c r="B111" s="404" t="s">
        <v>44</v>
      </c>
      <c r="C111" s="170" t="s">
        <v>287</v>
      </c>
      <c r="D111" s="447" t="s">
        <v>404</v>
      </c>
      <c r="E111" s="364">
        <v>8</v>
      </c>
      <c r="F111" s="47">
        <v>4.5</v>
      </c>
      <c r="G111" s="334">
        <v>4</v>
      </c>
      <c r="H111" s="243">
        <v>3</v>
      </c>
      <c r="I111" s="47">
        <v>5</v>
      </c>
      <c r="J111" s="244">
        <v>3</v>
      </c>
      <c r="K111" s="47">
        <v>5</v>
      </c>
      <c r="L111" s="244">
        <v>3</v>
      </c>
      <c r="M111" s="279">
        <v>2.5</v>
      </c>
      <c r="N111" s="244">
        <v>8.5</v>
      </c>
      <c r="O111" s="173"/>
      <c r="P111" s="58">
        <f t="shared" si="16"/>
        <v>46.5</v>
      </c>
      <c r="Q111" s="266">
        <v>4</v>
      </c>
      <c r="R111" s="267">
        <v>4</v>
      </c>
      <c r="S111" s="267">
        <v>4</v>
      </c>
      <c r="T111" s="267">
        <v>4</v>
      </c>
      <c r="U111" s="267">
        <v>4</v>
      </c>
      <c r="V111" s="267">
        <v>3.5</v>
      </c>
      <c r="W111" s="267">
        <v>3.5</v>
      </c>
      <c r="X111" s="267">
        <v>4</v>
      </c>
      <c r="Y111" s="267">
        <v>2</v>
      </c>
      <c r="Z111" s="437">
        <v>3.5</v>
      </c>
      <c r="AA111" s="58">
        <f t="shared" si="17"/>
        <v>36.5</v>
      </c>
      <c r="AB111" s="341">
        <f t="shared" si="22"/>
        <v>91.25</v>
      </c>
      <c r="AC111" s="117">
        <f t="shared" si="15"/>
        <v>77.5</v>
      </c>
      <c r="AD111" s="118">
        <f t="shared" si="18"/>
        <v>83</v>
      </c>
      <c r="AE111" s="119"/>
      <c r="AF111" s="3"/>
      <c r="AG111" s="161"/>
      <c r="AH111" s="157"/>
      <c r="AI111" s="151"/>
      <c r="AJ111" s="35" t="e">
        <f t="shared" si="23"/>
        <v>#N/A</v>
      </c>
      <c r="AK111" s="31">
        <f t="shared" si="19"/>
        <v>0</v>
      </c>
      <c r="AL111" s="31" t="e">
        <f t="shared" si="20"/>
        <v>#N/A</v>
      </c>
      <c r="AM111" s="42" t="e">
        <f t="shared" si="21"/>
        <v>#N/A</v>
      </c>
    </row>
    <row r="112" spans="1:39" x14ac:dyDescent="0.25">
      <c r="A112" s="392" t="s">
        <v>274</v>
      </c>
      <c r="B112" s="404" t="s">
        <v>46</v>
      </c>
      <c r="C112" s="170" t="s">
        <v>288</v>
      </c>
      <c r="D112" s="447" t="s">
        <v>404</v>
      </c>
      <c r="E112" s="364">
        <v>8</v>
      </c>
      <c r="F112" s="47">
        <v>1</v>
      </c>
      <c r="G112" s="334">
        <v>4</v>
      </c>
      <c r="H112" s="243">
        <v>3</v>
      </c>
      <c r="I112" s="47">
        <v>5</v>
      </c>
      <c r="J112" s="244">
        <v>3</v>
      </c>
      <c r="K112" s="47"/>
      <c r="L112" s="244">
        <v>3</v>
      </c>
      <c r="M112" s="279">
        <v>2.5</v>
      </c>
      <c r="N112" s="244">
        <v>8.5</v>
      </c>
      <c r="O112" s="173"/>
      <c r="P112" s="58">
        <f t="shared" si="16"/>
        <v>38</v>
      </c>
      <c r="Q112" s="463"/>
      <c r="R112" s="464"/>
      <c r="S112" s="464"/>
      <c r="T112" s="464"/>
      <c r="U112" s="464"/>
      <c r="V112" s="464"/>
      <c r="W112" s="464"/>
      <c r="X112" s="464"/>
      <c r="Y112" s="464"/>
      <c r="Z112" s="465"/>
      <c r="AA112" s="58">
        <v>22</v>
      </c>
      <c r="AB112" s="341">
        <f t="shared" si="22"/>
        <v>55</v>
      </c>
      <c r="AC112" s="117">
        <f t="shared" si="15"/>
        <v>63.333333333333336</v>
      </c>
      <c r="AD112" s="118">
        <f t="shared" si="18"/>
        <v>60</v>
      </c>
      <c r="AE112" s="119"/>
      <c r="AF112" s="3"/>
      <c r="AG112" s="161"/>
      <c r="AH112" s="157"/>
      <c r="AI112" s="151"/>
      <c r="AJ112" s="35" t="e">
        <f t="shared" si="23"/>
        <v>#N/A</v>
      </c>
      <c r="AK112" s="31">
        <f t="shared" si="19"/>
        <v>0</v>
      </c>
      <c r="AL112" s="31" t="e">
        <f t="shared" si="20"/>
        <v>#N/A</v>
      </c>
      <c r="AM112" s="42" t="e">
        <f t="shared" si="21"/>
        <v>#N/A</v>
      </c>
    </row>
    <row r="113" spans="1:39" x14ac:dyDescent="0.25">
      <c r="A113" s="392" t="s">
        <v>274</v>
      </c>
      <c r="B113" s="404" t="s">
        <v>48</v>
      </c>
      <c r="C113" s="170" t="s">
        <v>289</v>
      </c>
      <c r="D113" s="447" t="s">
        <v>404</v>
      </c>
      <c r="E113" s="364">
        <v>8</v>
      </c>
      <c r="F113" s="47">
        <v>4.5</v>
      </c>
      <c r="G113" s="334">
        <v>4</v>
      </c>
      <c r="H113" s="243">
        <v>3</v>
      </c>
      <c r="I113" s="47">
        <v>5</v>
      </c>
      <c r="J113" s="244">
        <v>3</v>
      </c>
      <c r="K113" s="47"/>
      <c r="L113" s="244">
        <v>3</v>
      </c>
      <c r="M113" s="279">
        <v>2.5</v>
      </c>
      <c r="N113" s="244">
        <v>8.5</v>
      </c>
      <c r="O113" s="173"/>
      <c r="P113" s="58">
        <f t="shared" si="16"/>
        <v>41.5</v>
      </c>
      <c r="Q113" s="266">
        <v>2.5</v>
      </c>
      <c r="R113" s="267">
        <v>3.5</v>
      </c>
      <c r="S113" s="267">
        <v>2</v>
      </c>
      <c r="T113" s="267">
        <v>2</v>
      </c>
      <c r="U113" s="267">
        <v>2</v>
      </c>
      <c r="V113" s="267">
        <v>3</v>
      </c>
      <c r="W113" s="267">
        <v>2</v>
      </c>
      <c r="X113" s="267">
        <v>3.5</v>
      </c>
      <c r="Y113" s="267">
        <v>1.5</v>
      </c>
      <c r="Z113" s="437">
        <v>2</v>
      </c>
      <c r="AA113" s="58">
        <f>SUM(Q113:Z113)</f>
        <v>24</v>
      </c>
      <c r="AB113" s="341">
        <f t="shared" si="22"/>
        <v>60</v>
      </c>
      <c r="AC113" s="117">
        <f t="shared" si="15"/>
        <v>69.166666666666671</v>
      </c>
      <c r="AD113" s="118">
        <f t="shared" si="18"/>
        <v>65.5</v>
      </c>
      <c r="AE113" s="119"/>
      <c r="AF113" s="3"/>
      <c r="AG113" s="161"/>
      <c r="AH113" s="157"/>
      <c r="AI113" s="151"/>
      <c r="AJ113" s="35" t="e">
        <f t="shared" si="23"/>
        <v>#N/A</v>
      </c>
      <c r="AK113" s="31">
        <f t="shared" si="19"/>
        <v>0</v>
      </c>
      <c r="AL113" s="31" t="e">
        <f t="shared" si="20"/>
        <v>#N/A</v>
      </c>
      <c r="AM113" s="42" t="e">
        <f t="shared" si="21"/>
        <v>#N/A</v>
      </c>
    </row>
    <row r="114" spans="1:39" x14ac:dyDescent="0.25">
      <c r="A114" s="392" t="s">
        <v>274</v>
      </c>
      <c r="B114" s="404" t="s">
        <v>52</v>
      </c>
      <c r="C114" s="170" t="s">
        <v>291</v>
      </c>
      <c r="D114" s="447" t="s">
        <v>404</v>
      </c>
      <c r="E114" s="364">
        <v>8</v>
      </c>
      <c r="F114" s="47">
        <v>0</v>
      </c>
      <c r="G114" s="334">
        <v>4</v>
      </c>
      <c r="H114" s="243">
        <v>3</v>
      </c>
      <c r="I114" s="47">
        <v>5</v>
      </c>
      <c r="J114" s="244">
        <v>3</v>
      </c>
      <c r="K114" s="47"/>
      <c r="L114" s="244">
        <v>3</v>
      </c>
      <c r="M114" s="279">
        <v>2.5</v>
      </c>
      <c r="N114" s="244">
        <v>8.5</v>
      </c>
      <c r="O114" s="173"/>
      <c r="P114" s="58">
        <f t="shared" si="16"/>
        <v>37</v>
      </c>
      <c r="Q114" s="266">
        <v>2</v>
      </c>
      <c r="R114" s="267">
        <v>3.5</v>
      </c>
      <c r="S114" s="267">
        <v>2.5</v>
      </c>
      <c r="T114" s="267">
        <v>3.5</v>
      </c>
      <c r="U114" s="267">
        <v>3.5</v>
      </c>
      <c r="V114" s="267">
        <v>4</v>
      </c>
      <c r="W114" s="267">
        <v>4</v>
      </c>
      <c r="X114" s="267">
        <v>4</v>
      </c>
      <c r="Y114" s="267">
        <v>4</v>
      </c>
      <c r="Z114" s="437">
        <v>3.5</v>
      </c>
      <c r="AA114" s="58">
        <f>SUM(Q114:Z114)</f>
        <v>34.5</v>
      </c>
      <c r="AB114" s="341">
        <f t="shared" si="22"/>
        <v>86.25</v>
      </c>
      <c r="AC114" s="117">
        <f t="shared" si="15"/>
        <v>61.666666666666671</v>
      </c>
      <c r="AD114" s="118">
        <f t="shared" si="18"/>
        <v>71.5</v>
      </c>
      <c r="AE114" s="119"/>
      <c r="AF114" s="3"/>
      <c r="AG114" s="161"/>
      <c r="AH114" s="157"/>
      <c r="AI114" s="151"/>
      <c r="AJ114" s="35" t="e">
        <f t="shared" si="23"/>
        <v>#N/A</v>
      </c>
      <c r="AK114" s="31">
        <f t="shared" si="19"/>
        <v>0</v>
      </c>
      <c r="AL114" s="31" t="e">
        <f t="shared" si="20"/>
        <v>#N/A</v>
      </c>
      <c r="AM114" s="42" t="e">
        <f t="shared" si="21"/>
        <v>#N/A</v>
      </c>
    </row>
    <row r="115" spans="1:39" x14ac:dyDescent="0.25">
      <c r="A115" s="392" t="s">
        <v>274</v>
      </c>
      <c r="B115" s="404" t="s">
        <v>54</v>
      </c>
      <c r="C115" s="170" t="s">
        <v>292</v>
      </c>
      <c r="D115" s="447" t="s">
        <v>410</v>
      </c>
      <c r="E115" s="364">
        <v>8</v>
      </c>
      <c r="F115" s="47">
        <v>0</v>
      </c>
      <c r="G115" s="334">
        <v>4</v>
      </c>
      <c r="H115" s="243">
        <v>3</v>
      </c>
      <c r="I115" s="47">
        <v>5</v>
      </c>
      <c r="J115" s="244">
        <v>3</v>
      </c>
      <c r="K115" s="47">
        <v>5</v>
      </c>
      <c r="L115" s="244">
        <v>3</v>
      </c>
      <c r="M115" s="279">
        <v>2.5</v>
      </c>
      <c r="N115" s="244">
        <v>8.5</v>
      </c>
      <c r="O115" s="173"/>
      <c r="P115" s="58">
        <f>SUM(E115:N115)</f>
        <v>42</v>
      </c>
      <c r="Q115" s="266">
        <v>2.5</v>
      </c>
      <c r="R115" s="267">
        <v>2.5</v>
      </c>
      <c r="S115" s="267">
        <v>2.5</v>
      </c>
      <c r="T115" s="267">
        <v>3</v>
      </c>
      <c r="U115" s="267">
        <v>3</v>
      </c>
      <c r="V115" s="267">
        <v>2</v>
      </c>
      <c r="W115" s="267">
        <v>2.5</v>
      </c>
      <c r="X115" s="267">
        <v>4</v>
      </c>
      <c r="Y115" s="267">
        <v>4</v>
      </c>
      <c r="Z115" s="437">
        <v>3.5</v>
      </c>
      <c r="AA115" s="58">
        <f t="shared" si="17"/>
        <v>29.5</v>
      </c>
      <c r="AB115" s="341">
        <f t="shared" si="22"/>
        <v>73.75</v>
      </c>
      <c r="AC115" s="117">
        <f t="shared" si="15"/>
        <v>70</v>
      </c>
      <c r="AD115" s="118">
        <f t="shared" si="18"/>
        <v>71.5</v>
      </c>
      <c r="AE115" s="119"/>
      <c r="AF115" s="3"/>
      <c r="AG115" s="161"/>
      <c r="AH115" s="157"/>
      <c r="AI115" s="151"/>
      <c r="AJ115" s="35" t="e">
        <f t="shared" si="23"/>
        <v>#N/A</v>
      </c>
      <c r="AK115" s="31">
        <f t="shared" si="19"/>
        <v>0</v>
      </c>
      <c r="AL115" s="31" t="e">
        <f t="shared" si="20"/>
        <v>#N/A</v>
      </c>
      <c r="AM115" s="42" t="e">
        <f t="shared" si="21"/>
        <v>#N/A</v>
      </c>
    </row>
    <row r="116" spans="1:39" x14ac:dyDescent="0.25">
      <c r="A116" s="392" t="s">
        <v>274</v>
      </c>
      <c r="B116" s="404" t="s">
        <v>56</v>
      </c>
      <c r="C116" s="170" t="s">
        <v>293</v>
      </c>
      <c r="D116" s="447" t="s">
        <v>410</v>
      </c>
      <c r="E116" s="364">
        <v>8</v>
      </c>
      <c r="F116" s="47">
        <v>5</v>
      </c>
      <c r="G116" s="334">
        <v>4</v>
      </c>
      <c r="H116" s="243">
        <v>3</v>
      </c>
      <c r="I116" s="47">
        <v>5</v>
      </c>
      <c r="J116" s="244">
        <v>3</v>
      </c>
      <c r="K116" s="47">
        <v>5</v>
      </c>
      <c r="L116" s="244">
        <v>3</v>
      </c>
      <c r="M116" s="279">
        <v>2.5</v>
      </c>
      <c r="N116" s="244">
        <v>8.5</v>
      </c>
      <c r="O116" s="173"/>
      <c r="P116" s="58">
        <f t="shared" si="16"/>
        <v>47</v>
      </c>
      <c r="Q116" s="266">
        <v>4</v>
      </c>
      <c r="R116" s="267">
        <v>3.5</v>
      </c>
      <c r="S116" s="267">
        <v>3.5</v>
      </c>
      <c r="T116" s="267">
        <v>3</v>
      </c>
      <c r="U116" s="267">
        <v>3</v>
      </c>
      <c r="V116" s="267">
        <v>3.5</v>
      </c>
      <c r="W116" s="267">
        <v>3.5</v>
      </c>
      <c r="X116" s="267">
        <v>3.5</v>
      </c>
      <c r="Y116" s="267">
        <v>3.5</v>
      </c>
      <c r="Z116" s="437">
        <v>3.5</v>
      </c>
      <c r="AA116" s="58">
        <f t="shared" si="17"/>
        <v>34.5</v>
      </c>
      <c r="AB116" s="341">
        <f t="shared" si="22"/>
        <v>86.25</v>
      </c>
      <c r="AC116" s="117">
        <f t="shared" si="15"/>
        <v>78.333333333333343</v>
      </c>
      <c r="AD116" s="118">
        <f t="shared" si="18"/>
        <v>81.5</v>
      </c>
      <c r="AE116" s="119"/>
      <c r="AF116" s="3"/>
      <c r="AG116" s="161"/>
      <c r="AH116" s="157"/>
      <c r="AI116" s="151"/>
      <c r="AJ116" s="35" t="e">
        <f t="shared" si="23"/>
        <v>#N/A</v>
      </c>
      <c r="AK116" s="31">
        <f t="shared" si="19"/>
        <v>0</v>
      </c>
      <c r="AL116" s="31" t="e">
        <f t="shared" si="20"/>
        <v>#N/A</v>
      </c>
      <c r="AM116" s="42" t="e">
        <f t="shared" si="21"/>
        <v>#N/A</v>
      </c>
    </row>
    <row r="117" spans="1:39" x14ac:dyDescent="0.25">
      <c r="A117" s="392" t="s">
        <v>274</v>
      </c>
      <c r="B117" s="404" t="s">
        <v>78</v>
      </c>
      <c r="C117" s="170" t="s">
        <v>294</v>
      </c>
      <c r="D117" s="447" t="s">
        <v>404</v>
      </c>
      <c r="E117" s="364">
        <v>8</v>
      </c>
      <c r="F117" s="47">
        <v>4.5</v>
      </c>
      <c r="G117" s="334">
        <v>4</v>
      </c>
      <c r="H117" s="243">
        <v>3</v>
      </c>
      <c r="I117" s="47">
        <v>5</v>
      </c>
      <c r="J117" s="244">
        <v>3</v>
      </c>
      <c r="K117" s="47">
        <v>5</v>
      </c>
      <c r="L117" s="244">
        <v>3</v>
      </c>
      <c r="M117" s="279">
        <v>2.5</v>
      </c>
      <c r="N117" s="244">
        <v>8.5</v>
      </c>
      <c r="O117" s="173"/>
      <c r="P117" s="58">
        <f t="shared" si="16"/>
        <v>46.5</v>
      </c>
      <c r="Q117" s="266">
        <v>4</v>
      </c>
      <c r="R117" s="267">
        <v>4</v>
      </c>
      <c r="S117" s="267">
        <v>4</v>
      </c>
      <c r="T117" s="267">
        <v>4</v>
      </c>
      <c r="U117" s="267">
        <v>3.5</v>
      </c>
      <c r="V117" s="267">
        <v>3.5</v>
      </c>
      <c r="W117" s="267">
        <v>4</v>
      </c>
      <c r="X117" s="267">
        <v>4</v>
      </c>
      <c r="Y117" s="267">
        <v>4</v>
      </c>
      <c r="Z117" s="437">
        <v>4</v>
      </c>
      <c r="AA117" s="58">
        <f t="shared" si="17"/>
        <v>39</v>
      </c>
      <c r="AB117" s="341">
        <f t="shared" si="22"/>
        <v>97.5</v>
      </c>
      <c r="AC117" s="117">
        <f t="shared" si="15"/>
        <v>77.5</v>
      </c>
      <c r="AD117" s="118">
        <f t="shared" si="18"/>
        <v>85.5</v>
      </c>
      <c r="AE117" s="119"/>
      <c r="AF117" s="3"/>
      <c r="AG117" s="161"/>
      <c r="AH117" s="157"/>
      <c r="AI117" s="151"/>
      <c r="AJ117" s="35" t="e">
        <f t="shared" si="23"/>
        <v>#N/A</v>
      </c>
      <c r="AK117" s="31">
        <f t="shared" si="19"/>
        <v>0</v>
      </c>
      <c r="AL117" s="31" t="e">
        <f t="shared" si="20"/>
        <v>#N/A</v>
      </c>
      <c r="AM117" s="42" t="e">
        <f t="shared" si="21"/>
        <v>#N/A</v>
      </c>
    </row>
    <row r="118" spans="1:39" x14ac:dyDescent="0.25">
      <c r="A118" s="392" t="s">
        <v>274</v>
      </c>
      <c r="B118" s="404" t="s">
        <v>132</v>
      </c>
      <c r="C118" s="170" t="s">
        <v>295</v>
      </c>
      <c r="D118" s="447" t="s">
        <v>404</v>
      </c>
      <c r="E118" s="364">
        <v>8</v>
      </c>
      <c r="F118" s="47">
        <v>5</v>
      </c>
      <c r="G118" s="334">
        <v>4</v>
      </c>
      <c r="H118" s="243">
        <v>3</v>
      </c>
      <c r="I118" s="47">
        <v>5</v>
      </c>
      <c r="J118" s="244">
        <v>3</v>
      </c>
      <c r="K118" s="47">
        <v>5</v>
      </c>
      <c r="L118" s="244">
        <v>3</v>
      </c>
      <c r="M118" s="279">
        <v>2.5</v>
      </c>
      <c r="N118" s="244">
        <v>8.5</v>
      </c>
      <c r="O118" s="173"/>
      <c r="P118" s="58">
        <f t="shared" si="16"/>
        <v>47</v>
      </c>
      <c r="Q118" s="266">
        <v>2</v>
      </c>
      <c r="R118" s="267">
        <v>3.5</v>
      </c>
      <c r="S118" s="267">
        <v>4</v>
      </c>
      <c r="T118" s="267">
        <v>4</v>
      </c>
      <c r="U118" s="267">
        <v>4</v>
      </c>
      <c r="V118" s="267">
        <v>4</v>
      </c>
      <c r="W118" s="267">
        <v>4</v>
      </c>
      <c r="X118" s="267">
        <v>4</v>
      </c>
      <c r="Y118" s="267">
        <v>4</v>
      </c>
      <c r="Z118" s="437">
        <v>4</v>
      </c>
      <c r="AA118" s="58">
        <f t="shared" si="17"/>
        <v>37.5</v>
      </c>
      <c r="AB118" s="341">
        <f t="shared" si="22"/>
        <v>93.75</v>
      </c>
      <c r="AC118" s="117">
        <f t="shared" si="15"/>
        <v>78.333333333333343</v>
      </c>
      <c r="AD118" s="118">
        <f t="shared" si="18"/>
        <v>84.5</v>
      </c>
      <c r="AE118" s="119"/>
      <c r="AF118" s="3"/>
      <c r="AG118" s="161"/>
      <c r="AH118" s="157"/>
      <c r="AI118" s="151"/>
      <c r="AJ118" s="35" t="e">
        <f t="shared" si="23"/>
        <v>#N/A</v>
      </c>
      <c r="AK118" s="31">
        <f t="shared" si="19"/>
        <v>0</v>
      </c>
      <c r="AL118" s="31" t="e">
        <f t="shared" si="20"/>
        <v>#N/A</v>
      </c>
      <c r="AM118" s="42" t="e">
        <f t="shared" si="21"/>
        <v>#N/A</v>
      </c>
    </row>
    <row r="119" spans="1:39" x14ac:dyDescent="0.25">
      <c r="A119" s="392" t="s">
        <v>274</v>
      </c>
      <c r="B119" s="404" t="s">
        <v>199</v>
      </c>
      <c r="C119" s="170" t="s">
        <v>296</v>
      </c>
      <c r="D119" s="371" t="s">
        <v>390</v>
      </c>
      <c r="E119" s="356">
        <v>8</v>
      </c>
      <c r="F119" s="318">
        <v>0</v>
      </c>
      <c r="G119" s="334">
        <v>4</v>
      </c>
      <c r="H119" s="360">
        <v>3</v>
      </c>
      <c r="I119" s="318"/>
      <c r="J119" s="318">
        <v>3</v>
      </c>
      <c r="K119" s="318"/>
      <c r="L119" s="318">
        <v>3</v>
      </c>
      <c r="M119" s="279">
        <v>2.5</v>
      </c>
      <c r="N119" s="318">
        <v>8.5</v>
      </c>
      <c r="O119" s="361"/>
      <c r="P119" s="353">
        <f t="shared" si="16"/>
        <v>32</v>
      </c>
      <c r="Q119" s="356"/>
      <c r="R119" s="318"/>
      <c r="S119" s="318"/>
      <c r="T119" s="318"/>
      <c r="U119" s="318"/>
      <c r="V119" s="318"/>
      <c r="W119" s="318"/>
      <c r="X119" s="318"/>
      <c r="Y119" s="318"/>
      <c r="Z119" s="438"/>
      <c r="AA119" s="353">
        <f t="shared" si="17"/>
        <v>0</v>
      </c>
      <c r="AB119" s="341">
        <v>20</v>
      </c>
      <c r="AC119" s="117">
        <f t="shared" si="15"/>
        <v>53.333333333333336</v>
      </c>
      <c r="AD119" s="118">
        <f t="shared" si="18"/>
        <v>32</v>
      </c>
      <c r="AE119" s="119"/>
      <c r="AF119" s="3"/>
      <c r="AG119" s="161"/>
      <c r="AH119" s="157"/>
      <c r="AI119" s="151"/>
      <c r="AJ119" s="35" t="e">
        <f t="shared" si="23"/>
        <v>#N/A</v>
      </c>
      <c r="AK119" s="31">
        <f t="shared" si="19"/>
        <v>0</v>
      </c>
      <c r="AL119" s="31" t="e">
        <f t="shared" si="20"/>
        <v>#N/A</v>
      </c>
      <c r="AM119" s="42" t="e">
        <f t="shared" si="21"/>
        <v>#N/A</v>
      </c>
    </row>
    <row r="120" spans="1:39" ht="17.25" thickBot="1" x14ac:dyDescent="0.3">
      <c r="A120" s="462" t="s">
        <v>274</v>
      </c>
      <c r="B120" s="405" t="s">
        <v>225</v>
      </c>
      <c r="C120" s="171" t="s">
        <v>343</v>
      </c>
      <c r="D120" s="139" t="s">
        <v>405</v>
      </c>
      <c r="E120" s="365">
        <v>8</v>
      </c>
      <c r="F120" s="130">
        <v>5</v>
      </c>
      <c r="G120" s="335">
        <v>4</v>
      </c>
      <c r="H120" s="245">
        <v>3</v>
      </c>
      <c r="I120" s="130"/>
      <c r="J120" s="246">
        <v>3</v>
      </c>
      <c r="K120" s="130"/>
      <c r="L120" s="246">
        <v>3</v>
      </c>
      <c r="M120" s="287">
        <v>2.5</v>
      </c>
      <c r="N120" s="246">
        <v>8.5</v>
      </c>
      <c r="O120" s="174"/>
      <c r="P120" s="139">
        <f t="shared" si="16"/>
        <v>37</v>
      </c>
      <c r="Q120" s="448">
        <v>1</v>
      </c>
      <c r="R120" s="449">
        <v>4</v>
      </c>
      <c r="S120" s="449">
        <v>1</v>
      </c>
      <c r="T120" s="449">
        <v>3</v>
      </c>
      <c r="U120" s="449">
        <v>3</v>
      </c>
      <c r="V120" s="449">
        <v>2.5</v>
      </c>
      <c r="W120" s="449">
        <v>2.5</v>
      </c>
      <c r="X120" s="449">
        <v>2.5</v>
      </c>
      <c r="Y120" s="449">
        <v>1.5</v>
      </c>
      <c r="Z120" s="450">
        <v>3</v>
      </c>
      <c r="AA120" s="139">
        <f t="shared" si="17"/>
        <v>24</v>
      </c>
      <c r="AB120" s="342">
        <f t="shared" si="22"/>
        <v>60</v>
      </c>
      <c r="AC120" s="140">
        <f t="shared" si="15"/>
        <v>61.666666666666671</v>
      </c>
      <c r="AD120" s="141">
        <f t="shared" si="18"/>
        <v>61</v>
      </c>
      <c r="AE120" s="120"/>
      <c r="AF120" s="6"/>
      <c r="AG120" s="162"/>
      <c r="AH120" s="158"/>
      <c r="AI120" s="152"/>
      <c r="AJ120" s="36" t="e">
        <f t="shared" si="23"/>
        <v>#N/A</v>
      </c>
      <c r="AK120" s="33">
        <f t="shared" si="19"/>
        <v>0</v>
      </c>
      <c r="AL120" s="33" t="e">
        <f t="shared" si="20"/>
        <v>#N/A</v>
      </c>
      <c r="AM120" s="43" t="e">
        <f t="shared" si="21"/>
        <v>#N/A</v>
      </c>
    </row>
    <row r="121" spans="1:39" x14ac:dyDescent="0.25">
      <c r="A121" s="393" t="s">
        <v>297</v>
      </c>
      <c r="B121" s="401" t="s">
        <v>21</v>
      </c>
      <c r="C121" s="166" t="s">
        <v>298</v>
      </c>
      <c r="D121" s="553"/>
      <c r="E121" s="363">
        <v>8</v>
      </c>
      <c r="F121" s="46">
        <v>5</v>
      </c>
      <c r="G121" s="333">
        <v>4</v>
      </c>
      <c r="H121" s="286">
        <v>3</v>
      </c>
      <c r="I121" s="46"/>
      <c r="J121" s="263">
        <v>3</v>
      </c>
      <c r="K121" s="46"/>
      <c r="L121" s="263">
        <v>3</v>
      </c>
      <c r="M121" s="291">
        <v>2.5</v>
      </c>
      <c r="N121" s="263">
        <v>8.5</v>
      </c>
      <c r="O121" s="175"/>
      <c r="P121" s="59">
        <f t="shared" si="16"/>
        <v>37</v>
      </c>
      <c r="Q121" s="666"/>
      <c r="R121" s="667"/>
      <c r="S121" s="667"/>
      <c r="T121" s="667"/>
      <c r="U121" s="667"/>
      <c r="V121" s="667"/>
      <c r="W121" s="667"/>
      <c r="X121" s="667"/>
      <c r="Y121" s="667"/>
      <c r="Z121" s="668"/>
      <c r="AA121" s="59">
        <f t="shared" si="17"/>
        <v>0</v>
      </c>
      <c r="AB121" s="340">
        <f t="shared" si="22"/>
        <v>0</v>
      </c>
      <c r="AC121" s="136">
        <f t="shared" si="15"/>
        <v>61.666666666666671</v>
      </c>
      <c r="AD121" s="137">
        <f t="shared" si="18"/>
        <v>37</v>
      </c>
      <c r="AE121" s="126"/>
      <c r="AF121" s="22"/>
      <c r="AG121" s="79"/>
      <c r="AH121" s="156"/>
      <c r="AI121" s="150"/>
      <c r="AJ121" s="34" t="e">
        <f t="shared" si="23"/>
        <v>#N/A</v>
      </c>
      <c r="AK121" s="32">
        <f t="shared" si="19"/>
        <v>0</v>
      </c>
      <c r="AL121" s="32" t="e">
        <f t="shared" si="20"/>
        <v>#N/A</v>
      </c>
      <c r="AM121" s="41" t="e">
        <f t="shared" si="21"/>
        <v>#N/A</v>
      </c>
    </row>
    <row r="122" spans="1:39" x14ac:dyDescent="0.25">
      <c r="A122" s="394" t="s">
        <v>297</v>
      </c>
      <c r="B122" s="319" t="s">
        <v>23</v>
      </c>
      <c r="C122" s="167" t="s">
        <v>299</v>
      </c>
      <c r="D122" s="447" t="s">
        <v>412</v>
      </c>
      <c r="E122" s="364">
        <v>8</v>
      </c>
      <c r="F122" s="47">
        <v>5</v>
      </c>
      <c r="G122" s="334">
        <v>4</v>
      </c>
      <c r="H122" s="243">
        <v>3</v>
      </c>
      <c r="I122" s="47"/>
      <c r="J122" s="244">
        <v>3</v>
      </c>
      <c r="K122" s="47"/>
      <c r="L122" s="244">
        <v>3</v>
      </c>
      <c r="M122" s="279">
        <v>2.5</v>
      </c>
      <c r="N122" s="244">
        <v>8.5</v>
      </c>
      <c r="O122" s="173"/>
      <c r="P122" s="58">
        <f t="shared" si="16"/>
        <v>37</v>
      </c>
      <c r="Q122" s="266">
        <v>2</v>
      </c>
      <c r="R122" s="267">
        <v>2.5</v>
      </c>
      <c r="S122" s="267">
        <v>2.5</v>
      </c>
      <c r="T122" s="267">
        <v>3</v>
      </c>
      <c r="U122" s="267">
        <v>3</v>
      </c>
      <c r="V122" s="267">
        <v>2</v>
      </c>
      <c r="W122" s="267">
        <v>2</v>
      </c>
      <c r="X122" s="267">
        <v>2</v>
      </c>
      <c r="Y122" s="267">
        <v>3</v>
      </c>
      <c r="Z122" s="347">
        <v>2</v>
      </c>
      <c r="AA122" s="58">
        <f t="shared" si="17"/>
        <v>24</v>
      </c>
      <c r="AB122" s="341">
        <f t="shared" si="22"/>
        <v>60</v>
      </c>
      <c r="AC122" s="117">
        <f t="shared" si="15"/>
        <v>61.666666666666671</v>
      </c>
      <c r="AD122" s="118">
        <f t="shared" si="18"/>
        <v>61</v>
      </c>
      <c r="AE122" s="119"/>
      <c r="AF122" s="3"/>
      <c r="AG122" s="161"/>
      <c r="AH122" s="157"/>
      <c r="AI122" s="151"/>
      <c r="AJ122" s="35" t="e">
        <f t="shared" si="23"/>
        <v>#N/A</v>
      </c>
      <c r="AK122" s="31">
        <f t="shared" si="19"/>
        <v>0</v>
      </c>
      <c r="AL122" s="31" t="e">
        <f t="shared" si="20"/>
        <v>#N/A</v>
      </c>
      <c r="AM122" s="42" t="e">
        <f t="shared" si="21"/>
        <v>#N/A</v>
      </c>
    </row>
    <row r="123" spans="1:39" x14ac:dyDescent="0.25">
      <c r="A123" s="394" t="s">
        <v>297</v>
      </c>
      <c r="B123" s="319" t="s">
        <v>25</v>
      </c>
      <c r="C123" s="167" t="s">
        <v>300</v>
      </c>
      <c r="D123" s="447" t="s">
        <v>404</v>
      </c>
      <c r="E123" s="364">
        <v>8</v>
      </c>
      <c r="F123" s="47">
        <v>5</v>
      </c>
      <c r="G123" s="334">
        <v>4</v>
      </c>
      <c r="H123" s="243">
        <v>3</v>
      </c>
      <c r="I123" s="47">
        <v>5</v>
      </c>
      <c r="J123" s="244">
        <v>3</v>
      </c>
      <c r="K123" s="47">
        <v>5</v>
      </c>
      <c r="L123" s="244">
        <v>3</v>
      </c>
      <c r="M123" s="279">
        <v>2.5</v>
      </c>
      <c r="N123" s="244">
        <v>8.5</v>
      </c>
      <c r="O123" s="173"/>
      <c r="P123" s="58">
        <f t="shared" si="16"/>
        <v>47</v>
      </c>
      <c r="Q123" s="266">
        <v>3.5</v>
      </c>
      <c r="R123" s="267">
        <v>3.5</v>
      </c>
      <c r="S123" s="267">
        <v>3.5</v>
      </c>
      <c r="T123" s="267">
        <v>2.5</v>
      </c>
      <c r="U123" s="267">
        <v>2.5</v>
      </c>
      <c r="V123" s="267">
        <v>2.5</v>
      </c>
      <c r="W123" s="267">
        <v>2.5</v>
      </c>
      <c r="X123" s="267">
        <v>2.5</v>
      </c>
      <c r="Y123" s="267">
        <v>3</v>
      </c>
      <c r="Z123" s="347">
        <v>3</v>
      </c>
      <c r="AA123" s="58">
        <f t="shared" si="17"/>
        <v>29</v>
      </c>
      <c r="AB123" s="341">
        <f t="shared" si="22"/>
        <v>72.5</v>
      </c>
      <c r="AC123" s="117">
        <f t="shared" si="15"/>
        <v>78.333333333333343</v>
      </c>
      <c r="AD123" s="118">
        <f t="shared" si="18"/>
        <v>76</v>
      </c>
      <c r="AE123" s="119"/>
      <c r="AF123" s="3"/>
      <c r="AG123" s="161"/>
      <c r="AH123" s="157"/>
      <c r="AI123" s="151"/>
      <c r="AJ123" s="35" t="e">
        <f t="shared" si="23"/>
        <v>#N/A</v>
      </c>
      <c r="AK123" s="31">
        <f t="shared" si="19"/>
        <v>0</v>
      </c>
      <c r="AL123" s="31" t="e">
        <f t="shared" si="20"/>
        <v>#N/A</v>
      </c>
      <c r="AM123" s="42" t="e">
        <f t="shared" si="21"/>
        <v>#N/A</v>
      </c>
    </row>
    <row r="124" spans="1:39" x14ac:dyDescent="0.25">
      <c r="A124" s="394" t="s">
        <v>297</v>
      </c>
      <c r="B124" s="319" t="s">
        <v>27</v>
      </c>
      <c r="C124" s="167" t="s">
        <v>301</v>
      </c>
      <c r="D124" s="447" t="s">
        <v>404</v>
      </c>
      <c r="E124" s="364">
        <v>8</v>
      </c>
      <c r="F124" s="47">
        <v>5</v>
      </c>
      <c r="G124" s="334">
        <v>4</v>
      </c>
      <c r="H124" s="243">
        <v>3</v>
      </c>
      <c r="I124" s="47"/>
      <c r="J124" s="244">
        <v>3</v>
      </c>
      <c r="K124" s="47"/>
      <c r="L124" s="244">
        <v>3</v>
      </c>
      <c r="M124" s="279">
        <v>2.5</v>
      </c>
      <c r="N124" s="244">
        <v>8.5</v>
      </c>
      <c r="O124" s="173"/>
      <c r="P124" s="58">
        <f t="shared" si="16"/>
        <v>37</v>
      </c>
      <c r="Q124" s="266">
        <v>3</v>
      </c>
      <c r="R124" s="267">
        <v>3</v>
      </c>
      <c r="S124" s="267">
        <v>2.5</v>
      </c>
      <c r="T124" s="267">
        <v>3</v>
      </c>
      <c r="U124" s="267">
        <v>3</v>
      </c>
      <c r="V124" s="267">
        <v>3</v>
      </c>
      <c r="W124" s="267">
        <v>3</v>
      </c>
      <c r="X124" s="267">
        <v>3.5</v>
      </c>
      <c r="Y124" s="267">
        <v>3</v>
      </c>
      <c r="Z124" s="347">
        <v>3</v>
      </c>
      <c r="AA124" s="58">
        <f t="shared" si="17"/>
        <v>30</v>
      </c>
      <c r="AB124" s="341">
        <f t="shared" si="22"/>
        <v>75</v>
      </c>
      <c r="AC124" s="117">
        <f t="shared" si="15"/>
        <v>61.666666666666671</v>
      </c>
      <c r="AD124" s="118">
        <f t="shared" si="18"/>
        <v>67</v>
      </c>
      <c r="AE124" s="119"/>
      <c r="AF124" s="3"/>
      <c r="AG124" s="161"/>
      <c r="AH124" s="157"/>
      <c r="AI124" s="151"/>
      <c r="AJ124" s="35" t="e">
        <f t="shared" si="23"/>
        <v>#N/A</v>
      </c>
      <c r="AK124" s="31">
        <f t="shared" si="19"/>
        <v>0</v>
      </c>
      <c r="AL124" s="31" t="e">
        <f t="shared" si="20"/>
        <v>#N/A</v>
      </c>
      <c r="AM124" s="42" t="e">
        <f t="shared" si="21"/>
        <v>#N/A</v>
      </c>
    </row>
    <row r="125" spans="1:39" x14ac:dyDescent="0.25">
      <c r="A125" s="394" t="s">
        <v>297</v>
      </c>
      <c r="B125" s="319" t="s">
        <v>31</v>
      </c>
      <c r="C125" s="167" t="s">
        <v>302</v>
      </c>
      <c r="D125" s="447" t="s">
        <v>412</v>
      </c>
      <c r="E125" s="364">
        <v>8</v>
      </c>
      <c r="F125" s="47">
        <v>5</v>
      </c>
      <c r="G125" s="334">
        <v>4</v>
      </c>
      <c r="H125" s="243">
        <v>3</v>
      </c>
      <c r="I125" s="47"/>
      <c r="J125" s="244">
        <v>3</v>
      </c>
      <c r="K125" s="47"/>
      <c r="L125" s="244">
        <v>3</v>
      </c>
      <c r="M125" s="279">
        <v>2.5</v>
      </c>
      <c r="N125" s="244">
        <v>8.5</v>
      </c>
      <c r="O125" s="173"/>
      <c r="P125" s="58">
        <f t="shared" si="16"/>
        <v>37</v>
      </c>
      <c r="Q125" s="266">
        <v>2</v>
      </c>
      <c r="R125" s="267">
        <v>4</v>
      </c>
      <c r="S125" s="267">
        <v>3.5</v>
      </c>
      <c r="T125" s="267">
        <v>3.5</v>
      </c>
      <c r="U125" s="267">
        <v>3.5</v>
      </c>
      <c r="V125" s="267">
        <v>2.5</v>
      </c>
      <c r="W125" s="267">
        <v>2.5</v>
      </c>
      <c r="X125" s="267">
        <v>2.5</v>
      </c>
      <c r="Y125" s="267">
        <v>3.5</v>
      </c>
      <c r="Z125" s="347">
        <v>3.5</v>
      </c>
      <c r="AA125" s="58">
        <f t="shared" si="17"/>
        <v>31</v>
      </c>
      <c r="AB125" s="341">
        <f t="shared" si="22"/>
        <v>77.5</v>
      </c>
      <c r="AC125" s="117">
        <f t="shared" si="15"/>
        <v>61.666666666666671</v>
      </c>
      <c r="AD125" s="118">
        <f t="shared" si="18"/>
        <v>68</v>
      </c>
      <c r="AE125" s="119"/>
      <c r="AF125" s="3"/>
      <c r="AG125" s="161"/>
      <c r="AH125" s="157"/>
      <c r="AI125" s="151"/>
      <c r="AJ125" s="35" t="e">
        <f t="shared" si="23"/>
        <v>#N/A</v>
      </c>
      <c r="AK125" s="31">
        <f t="shared" si="19"/>
        <v>0</v>
      </c>
      <c r="AL125" s="31" t="e">
        <f t="shared" si="20"/>
        <v>#N/A</v>
      </c>
      <c r="AM125" s="42" t="e">
        <f t="shared" si="21"/>
        <v>#N/A</v>
      </c>
    </row>
    <row r="126" spans="1:39" x14ac:dyDescent="0.25">
      <c r="A126" s="394" t="s">
        <v>297</v>
      </c>
      <c r="B126" s="319" t="s">
        <v>33</v>
      </c>
      <c r="C126" s="167" t="s">
        <v>303</v>
      </c>
      <c r="D126" s="447">
        <v>50</v>
      </c>
      <c r="E126" s="364">
        <v>8</v>
      </c>
      <c r="F126" s="47">
        <v>5</v>
      </c>
      <c r="G126" s="334">
        <v>4</v>
      </c>
      <c r="H126" s="243">
        <v>3</v>
      </c>
      <c r="I126" s="47">
        <v>5</v>
      </c>
      <c r="J126" s="244">
        <v>3</v>
      </c>
      <c r="K126" s="47"/>
      <c r="L126" s="244">
        <v>3</v>
      </c>
      <c r="M126" s="279">
        <v>2.5</v>
      </c>
      <c r="N126" s="244">
        <v>8.5</v>
      </c>
      <c r="O126" s="173"/>
      <c r="P126" s="58">
        <f t="shared" si="16"/>
        <v>42</v>
      </c>
      <c r="Q126" s="266"/>
      <c r="R126" s="267"/>
      <c r="S126" s="267"/>
      <c r="T126" s="267"/>
      <c r="U126" s="267"/>
      <c r="V126" s="267"/>
      <c r="W126" s="267"/>
      <c r="X126" s="267"/>
      <c r="Y126" s="267"/>
      <c r="Z126" s="347"/>
      <c r="AA126" s="58">
        <v>20</v>
      </c>
      <c r="AB126" s="341">
        <f t="shared" si="22"/>
        <v>50</v>
      </c>
      <c r="AC126" s="117">
        <f t="shared" si="15"/>
        <v>70</v>
      </c>
      <c r="AD126" s="118">
        <f t="shared" si="18"/>
        <v>62</v>
      </c>
      <c r="AE126" s="119"/>
      <c r="AF126" s="3"/>
      <c r="AG126" s="161"/>
      <c r="AH126" s="157"/>
      <c r="AI126" s="151"/>
      <c r="AJ126" s="35" t="e">
        <f t="shared" si="23"/>
        <v>#N/A</v>
      </c>
      <c r="AK126" s="31">
        <f t="shared" si="19"/>
        <v>0</v>
      </c>
      <c r="AL126" s="31" t="e">
        <f t="shared" si="20"/>
        <v>#N/A</v>
      </c>
      <c r="AM126" s="42" t="e">
        <f t="shared" si="21"/>
        <v>#N/A</v>
      </c>
    </row>
    <row r="127" spans="1:39" x14ac:dyDescent="0.25">
      <c r="A127" s="394" t="s">
        <v>297</v>
      </c>
      <c r="B127" s="319" t="s">
        <v>34</v>
      </c>
      <c r="C127" s="167" t="s">
        <v>304</v>
      </c>
      <c r="D127" s="447">
        <v>55</v>
      </c>
      <c r="E127" s="364">
        <v>8</v>
      </c>
      <c r="F127" s="47">
        <v>5</v>
      </c>
      <c r="G127" s="334">
        <v>4</v>
      </c>
      <c r="H127" s="243">
        <v>3</v>
      </c>
      <c r="I127" s="47">
        <v>5</v>
      </c>
      <c r="J127" s="244">
        <v>3</v>
      </c>
      <c r="K127" s="47">
        <v>5</v>
      </c>
      <c r="L127" s="244">
        <v>3</v>
      </c>
      <c r="M127" s="279">
        <v>2.5</v>
      </c>
      <c r="N127" s="244">
        <v>8.5</v>
      </c>
      <c r="O127" s="173"/>
      <c r="P127" s="58">
        <f t="shared" si="16"/>
        <v>47</v>
      </c>
      <c r="Q127" s="266">
        <v>3.5</v>
      </c>
      <c r="R127" s="267">
        <v>3.5</v>
      </c>
      <c r="S127" s="267">
        <v>1</v>
      </c>
      <c r="T127" s="267">
        <v>2</v>
      </c>
      <c r="U127" s="267">
        <v>2</v>
      </c>
      <c r="V127" s="267">
        <v>2</v>
      </c>
      <c r="W127" s="267">
        <v>2</v>
      </c>
      <c r="X127" s="267">
        <v>1.5</v>
      </c>
      <c r="Y127" s="267">
        <v>2</v>
      </c>
      <c r="Z127" s="347">
        <v>2.5</v>
      </c>
      <c r="AA127" s="58">
        <f t="shared" si="17"/>
        <v>22</v>
      </c>
      <c r="AB127" s="341">
        <f t="shared" si="22"/>
        <v>55</v>
      </c>
      <c r="AC127" s="117">
        <f t="shared" si="15"/>
        <v>78.333333333333343</v>
      </c>
      <c r="AD127" s="118">
        <f t="shared" si="18"/>
        <v>69</v>
      </c>
      <c r="AE127" s="119"/>
      <c r="AF127" s="3"/>
      <c r="AG127" s="161"/>
      <c r="AH127" s="157"/>
      <c r="AI127" s="151"/>
      <c r="AJ127" s="35" t="e">
        <f t="shared" si="23"/>
        <v>#N/A</v>
      </c>
      <c r="AK127" s="31">
        <f t="shared" si="19"/>
        <v>0</v>
      </c>
      <c r="AL127" s="31" t="e">
        <f t="shared" si="20"/>
        <v>#N/A</v>
      </c>
      <c r="AM127" s="42" t="e">
        <f t="shared" si="21"/>
        <v>#N/A</v>
      </c>
    </row>
    <row r="128" spans="1:39" x14ac:dyDescent="0.25">
      <c r="A128" s="394" t="s">
        <v>297</v>
      </c>
      <c r="B128" s="319" t="s">
        <v>36</v>
      </c>
      <c r="C128" s="167" t="s">
        <v>305</v>
      </c>
      <c r="D128" s="447">
        <v>55</v>
      </c>
      <c r="E128" s="364">
        <v>8</v>
      </c>
      <c r="F128" s="47">
        <v>5</v>
      </c>
      <c r="G128" s="334">
        <v>4</v>
      </c>
      <c r="H128" s="243">
        <v>3</v>
      </c>
      <c r="I128" s="47"/>
      <c r="J128" s="244">
        <v>3</v>
      </c>
      <c r="K128" s="47"/>
      <c r="L128" s="244">
        <v>3</v>
      </c>
      <c r="M128" s="279">
        <v>2.5</v>
      </c>
      <c r="N128" s="244">
        <v>8.5</v>
      </c>
      <c r="O128" s="114">
        <v>1</v>
      </c>
      <c r="P128" s="58">
        <f>SUM(E128:N128)+O128</f>
        <v>38</v>
      </c>
      <c r="Q128" s="266">
        <v>2.5</v>
      </c>
      <c r="R128" s="267">
        <v>4</v>
      </c>
      <c r="S128" s="267">
        <v>2.5</v>
      </c>
      <c r="T128" s="267">
        <v>2</v>
      </c>
      <c r="U128" s="267">
        <v>2</v>
      </c>
      <c r="V128" s="267">
        <v>2</v>
      </c>
      <c r="W128" s="267">
        <v>2</v>
      </c>
      <c r="X128" s="267">
        <v>2</v>
      </c>
      <c r="Y128" s="267">
        <v>1</v>
      </c>
      <c r="Z128" s="347">
        <v>2</v>
      </c>
      <c r="AA128" s="58">
        <f t="shared" si="17"/>
        <v>22</v>
      </c>
      <c r="AB128" s="341">
        <f t="shared" si="22"/>
        <v>55</v>
      </c>
      <c r="AC128" s="117">
        <f t="shared" si="15"/>
        <v>63.333333333333336</v>
      </c>
      <c r="AD128" s="118">
        <f t="shared" si="18"/>
        <v>60</v>
      </c>
      <c r="AE128" s="119"/>
      <c r="AF128" s="3"/>
      <c r="AG128" s="161"/>
      <c r="AH128" s="157"/>
      <c r="AI128" s="151"/>
      <c r="AJ128" s="35" t="e">
        <f t="shared" si="23"/>
        <v>#N/A</v>
      </c>
      <c r="AK128" s="31">
        <f t="shared" si="19"/>
        <v>0</v>
      </c>
      <c r="AL128" s="31" t="e">
        <f t="shared" si="20"/>
        <v>#N/A</v>
      </c>
      <c r="AM128" s="42" t="e">
        <f t="shared" si="21"/>
        <v>#N/A</v>
      </c>
    </row>
    <row r="129" spans="1:39" x14ac:dyDescent="0.25">
      <c r="A129" s="394" t="s">
        <v>297</v>
      </c>
      <c r="B129" s="319" t="s">
        <v>38</v>
      </c>
      <c r="C129" s="167" t="s">
        <v>306</v>
      </c>
      <c r="D129" s="447" t="s">
        <v>404</v>
      </c>
      <c r="E129" s="364">
        <v>8</v>
      </c>
      <c r="F129" s="47">
        <v>5</v>
      </c>
      <c r="G129" s="334">
        <v>4</v>
      </c>
      <c r="H129" s="243">
        <v>3</v>
      </c>
      <c r="I129" s="47">
        <v>5</v>
      </c>
      <c r="J129" s="244">
        <v>3</v>
      </c>
      <c r="K129" s="47">
        <v>5</v>
      </c>
      <c r="L129" s="244">
        <v>3</v>
      </c>
      <c r="M129" s="279">
        <v>2.5</v>
      </c>
      <c r="N129" s="244">
        <v>8.5</v>
      </c>
      <c r="O129" s="173"/>
      <c r="P129" s="58">
        <f t="shared" si="16"/>
        <v>47</v>
      </c>
      <c r="Q129" s="463"/>
      <c r="R129" s="464"/>
      <c r="S129" s="464"/>
      <c r="T129" s="464"/>
      <c r="U129" s="464"/>
      <c r="V129" s="464"/>
      <c r="W129" s="464"/>
      <c r="X129" s="464"/>
      <c r="Y129" s="464"/>
      <c r="Z129" s="539"/>
      <c r="AA129" s="58">
        <v>24</v>
      </c>
      <c r="AB129" s="341">
        <f t="shared" si="22"/>
        <v>60</v>
      </c>
      <c r="AC129" s="117">
        <f t="shared" si="15"/>
        <v>78.333333333333343</v>
      </c>
      <c r="AD129" s="118">
        <f t="shared" si="18"/>
        <v>71</v>
      </c>
      <c r="AE129" s="119"/>
      <c r="AF129" s="3"/>
      <c r="AG129" s="161"/>
      <c r="AH129" s="157"/>
      <c r="AI129" s="151"/>
      <c r="AJ129" s="35" t="e">
        <f t="shared" si="23"/>
        <v>#N/A</v>
      </c>
      <c r="AK129" s="31">
        <f t="shared" si="19"/>
        <v>0</v>
      </c>
      <c r="AL129" s="31" t="e">
        <f t="shared" si="20"/>
        <v>#N/A</v>
      </c>
      <c r="AM129" s="42" t="e">
        <f t="shared" si="21"/>
        <v>#N/A</v>
      </c>
    </row>
    <row r="130" spans="1:39" x14ac:dyDescent="0.25">
      <c r="A130" s="394" t="s">
        <v>297</v>
      </c>
      <c r="B130" s="319" t="s">
        <v>68</v>
      </c>
      <c r="C130" s="167" t="s">
        <v>307</v>
      </c>
      <c r="D130" s="447">
        <v>57.75</v>
      </c>
      <c r="E130" s="364">
        <v>8</v>
      </c>
      <c r="F130" s="47">
        <v>5</v>
      </c>
      <c r="G130" s="334">
        <v>4</v>
      </c>
      <c r="H130" s="243">
        <v>3</v>
      </c>
      <c r="I130" s="47">
        <v>5</v>
      </c>
      <c r="J130" s="244">
        <v>3</v>
      </c>
      <c r="K130" s="47">
        <v>5</v>
      </c>
      <c r="L130" s="244">
        <v>3</v>
      </c>
      <c r="M130" s="279">
        <v>2.5</v>
      </c>
      <c r="N130" s="244">
        <v>8.5</v>
      </c>
      <c r="O130" s="173"/>
      <c r="P130" s="58">
        <f t="shared" si="16"/>
        <v>47</v>
      </c>
      <c r="Q130" s="266">
        <v>4</v>
      </c>
      <c r="R130" s="267">
        <v>4</v>
      </c>
      <c r="S130" s="267">
        <v>2</v>
      </c>
      <c r="T130" s="267">
        <v>1.5</v>
      </c>
      <c r="U130" s="267">
        <v>1.5</v>
      </c>
      <c r="V130" s="267">
        <v>1</v>
      </c>
      <c r="W130" s="267">
        <v>3</v>
      </c>
      <c r="X130" s="267">
        <v>1</v>
      </c>
      <c r="Y130" s="267">
        <v>2.5</v>
      </c>
      <c r="Z130" s="347">
        <v>2.5</v>
      </c>
      <c r="AA130" s="58">
        <f t="shared" si="17"/>
        <v>23</v>
      </c>
      <c r="AB130" s="341">
        <f t="shared" si="22"/>
        <v>57.5</v>
      </c>
      <c r="AC130" s="117">
        <f t="shared" ref="AC130:AC151" si="24">P130/0.6</f>
        <v>78.333333333333343</v>
      </c>
      <c r="AD130" s="118">
        <f t="shared" si="18"/>
        <v>70</v>
      </c>
      <c r="AE130" s="119"/>
      <c r="AF130" s="3"/>
      <c r="AG130" s="161"/>
      <c r="AH130" s="157"/>
      <c r="AI130" s="151"/>
      <c r="AJ130" s="35" t="e">
        <f t="shared" si="23"/>
        <v>#N/A</v>
      </c>
      <c r="AK130" s="31">
        <f t="shared" si="19"/>
        <v>0</v>
      </c>
      <c r="AL130" s="31" t="e">
        <f t="shared" si="20"/>
        <v>#N/A</v>
      </c>
      <c r="AM130" s="42" t="e">
        <f t="shared" si="21"/>
        <v>#N/A</v>
      </c>
    </row>
    <row r="131" spans="1:39" ht="17.25" thickBot="1" x14ac:dyDescent="0.3">
      <c r="A131" s="395" t="s">
        <v>297</v>
      </c>
      <c r="B131" s="402" t="s">
        <v>212</v>
      </c>
      <c r="C131" s="168" t="s">
        <v>308</v>
      </c>
      <c r="D131" s="551"/>
      <c r="E131" s="365">
        <v>8</v>
      </c>
      <c r="F131" s="130">
        <v>5</v>
      </c>
      <c r="G131" s="335">
        <v>4</v>
      </c>
      <c r="H131" s="245">
        <v>3</v>
      </c>
      <c r="I131" s="130"/>
      <c r="J131" s="246">
        <v>3</v>
      </c>
      <c r="K131" s="130"/>
      <c r="L131" s="246">
        <v>3</v>
      </c>
      <c r="M131" s="287">
        <v>2.5</v>
      </c>
      <c r="N131" s="246">
        <v>8.5</v>
      </c>
      <c r="O131" s="174"/>
      <c r="P131" s="139">
        <f t="shared" ref="P131:P151" si="25">SUM(E131:N131)</f>
        <v>37</v>
      </c>
      <c r="Q131" s="672"/>
      <c r="R131" s="673"/>
      <c r="S131" s="673"/>
      <c r="T131" s="673"/>
      <c r="U131" s="673"/>
      <c r="V131" s="673"/>
      <c r="W131" s="673"/>
      <c r="X131" s="673"/>
      <c r="Y131" s="673"/>
      <c r="Z131" s="674"/>
      <c r="AA131" s="139">
        <f t="shared" ref="AA131:AA151" si="26">SUM(Q131:Z131)</f>
        <v>0</v>
      </c>
      <c r="AB131" s="342">
        <f t="shared" si="22"/>
        <v>0</v>
      </c>
      <c r="AC131" s="140">
        <f t="shared" si="24"/>
        <v>61.666666666666671</v>
      </c>
      <c r="AD131" s="141">
        <f t="shared" ref="AD131:AD151" si="27">P131+AA131</f>
        <v>37</v>
      </c>
      <c r="AE131" s="120"/>
      <c r="AF131" s="6"/>
      <c r="AG131" s="162"/>
      <c r="AH131" s="158"/>
      <c r="AI131" s="152"/>
      <c r="AJ131" s="36" t="e">
        <f t="shared" ref="AJ131:AJ151" si="28">RANK(AH131,$AH$3:$AH$151)</f>
        <v>#N/A</v>
      </c>
      <c r="AK131" s="33">
        <f t="shared" si="19"/>
        <v>0</v>
      </c>
      <c r="AL131" s="33" t="e">
        <f t="shared" si="20"/>
        <v>#N/A</v>
      </c>
      <c r="AM131" s="43" t="e">
        <f t="shared" si="21"/>
        <v>#N/A</v>
      </c>
    </row>
    <row r="132" spans="1:39" x14ac:dyDescent="0.25">
      <c r="A132" s="394" t="s">
        <v>297</v>
      </c>
      <c r="B132" s="404" t="s">
        <v>42</v>
      </c>
      <c r="C132" s="170" t="s">
        <v>309</v>
      </c>
      <c r="D132" s="447" t="s">
        <v>404</v>
      </c>
      <c r="E132" s="364">
        <v>8</v>
      </c>
      <c r="F132" s="47">
        <v>5</v>
      </c>
      <c r="G132" s="334">
        <v>4</v>
      </c>
      <c r="H132" s="243">
        <v>3</v>
      </c>
      <c r="I132" s="47">
        <v>5</v>
      </c>
      <c r="J132" s="244">
        <v>3</v>
      </c>
      <c r="K132" s="47">
        <v>5</v>
      </c>
      <c r="L132" s="244">
        <v>3</v>
      </c>
      <c r="M132" s="279">
        <v>2.5</v>
      </c>
      <c r="N132" s="244">
        <v>8.5</v>
      </c>
      <c r="O132" s="173"/>
      <c r="P132" s="58">
        <f t="shared" si="25"/>
        <v>47</v>
      </c>
      <c r="Q132" s="266">
        <v>2</v>
      </c>
      <c r="R132" s="267">
        <v>4</v>
      </c>
      <c r="S132" s="267">
        <v>2.5</v>
      </c>
      <c r="T132" s="267">
        <v>4</v>
      </c>
      <c r="U132" s="267">
        <v>4</v>
      </c>
      <c r="V132" s="267">
        <v>3</v>
      </c>
      <c r="W132" s="267">
        <v>3</v>
      </c>
      <c r="X132" s="267">
        <v>3</v>
      </c>
      <c r="Y132" s="267">
        <v>2</v>
      </c>
      <c r="Z132" s="347">
        <v>3</v>
      </c>
      <c r="AA132" s="58">
        <f t="shared" si="26"/>
        <v>30.5</v>
      </c>
      <c r="AB132" s="341">
        <f>AA132/0.4</f>
        <v>76.25</v>
      </c>
      <c r="AC132" s="117">
        <f t="shared" si="24"/>
        <v>78.333333333333343</v>
      </c>
      <c r="AD132" s="118">
        <f t="shared" si="27"/>
        <v>77.5</v>
      </c>
      <c r="AE132" s="119"/>
      <c r="AF132" s="3"/>
      <c r="AG132" s="161"/>
      <c r="AH132" s="157"/>
      <c r="AI132" s="151"/>
      <c r="AJ132" s="35" t="e">
        <f t="shared" si="28"/>
        <v>#N/A</v>
      </c>
      <c r="AK132" s="31">
        <f t="shared" si="19"/>
        <v>0</v>
      </c>
      <c r="AL132" s="31" t="e">
        <f t="shared" si="20"/>
        <v>#N/A</v>
      </c>
      <c r="AM132" s="42" t="e">
        <f t="shared" si="21"/>
        <v>#N/A</v>
      </c>
    </row>
    <row r="133" spans="1:39" x14ac:dyDescent="0.25">
      <c r="A133" s="394" t="s">
        <v>297</v>
      </c>
      <c r="B133" s="404" t="s">
        <v>44</v>
      </c>
      <c r="C133" s="170" t="s">
        <v>310</v>
      </c>
      <c r="D133" s="447" t="s">
        <v>411</v>
      </c>
      <c r="E133" s="364">
        <v>8</v>
      </c>
      <c r="F133" s="47">
        <v>5</v>
      </c>
      <c r="G133" s="334">
        <v>4</v>
      </c>
      <c r="H133" s="243">
        <v>3</v>
      </c>
      <c r="I133" s="47">
        <v>5</v>
      </c>
      <c r="J133" s="244">
        <v>3</v>
      </c>
      <c r="K133" s="47">
        <v>5</v>
      </c>
      <c r="L133" s="244">
        <v>3</v>
      </c>
      <c r="M133" s="279">
        <v>2.5</v>
      </c>
      <c r="N133" s="244">
        <v>8.5</v>
      </c>
      <c r="O133" s="173"/>
      <c r="P133" s="58">
        <f t="shared" si="25"/>
        <v>47</v>
      </c>
      <c r="Q133" s="368"/>
      <c r="R133" s="294"/>
      <c r="S133" s="294"/>
      <c r="T133" s="294"/>
      <c r="U133" s="294"/>
      <c r="V133" s="294"/>
      <c r="W133" s="294"/>
      <c r="X133" s="294"/>
      <c r="Y133" s="294"/>
      <c r="Z133" s="354"/>
      <c r="AA133" s="58">
        <v>24</v>
      </c>
      <c r="AB133" s="341">
        <f t="shared" si="22"/>
        <v>60</v>
      </c>
      <c r="AC133" s="117">
        <f t="shared" si="24"/>
        <v>78.333333333333343</v>
      </c>
      <c r="AD133" s="118">
        <f t="shared" si="27"/>
        <v>71</v>
      </c>
      <c r="AE133" s="119"/>
      <c r="AF133" s="3"/>
      <c r="AG133" s="161"/>
      <c r="AH133" s="157"/>
      <c r="AI133" s="151"/>
      <c r="AJ133" s="35" t="e">
        <f t="shared" si="28"/>
        <v>#N/A</v>
      </c>
      <c r="AK133" s="31">
        <f t="shared" ref="AK133:AK151" si="29">IF(AH133*5&gt;100, 100, AH133*5)</f>
        <v>0</v>
      </c>
      <c r="AL133" s="31" t="e">
        <f t="shared" ref="AL133:AL151" si="30">100.35-AJ133*0.35</f>
        <v>#N/A</v>
      </c>
      <c r="AM133" s="42" t="e">
        <f t="shared" ref="AM133:AM151" si="31">MAX(AK133:AL133)</f>
        <v>#N/A</v>
      </c>
    </row>
    <row r="134" spans="1:39" x14ac:dyDescent="0.25">
      <c r="A134" s="394" t="s">
        <v>297</v>
      </c>
      <c r="B134" s="404" t="s">
        <v>46</v>
      </c>
      <c r="C134" s="170" t="s">
        <v>311</v>
      </c>
      <c r="D134" s="447" t="s">
        <v>404</v>
      </c>
      <c r="E134" s="364">
        <v>8</v>
      </c>
      <c r="F134" s="47">
        <v>5</v>
      </c>
      <c r="G134" s="334">
        <v>4</v>
      </c>
      <c r="H134" s="243">
        <v>3</v>
      </c>
      <c r="I134" s="47">
        <v>5</v>
      </c>
      <c r="J134" s="244">
        <v>3</v>
      </c>
      <c r="K134" s="47">
        <v>5</v>
      </c>
      <c r="L134" s="244">
        <v>3</v>
      </c>
      <c r="M134" s="279">
        <v>2.5</v>
      </c>
      <c r="N134" s="244">
        <v>8.5</v>
      </c>
      <c r="O134" s="173"/>
      <c r="P134" s="58">
        <f t="shared" si="25"/>
        <v>47</v>
      </c>
      <c r="Q134" s="266">
        <v>3.5</v>
      </c>
      <c r="R134" s="267">
        <v>2</v>
      </c>
      <c r="S134" s="267">
        <v>1</v>
      </c>
      <c r="T134" s="267">
        <v>3</v>
      </c>
      <c r="U134" s="267">
        <v>3</v>
      </c>
      <c r="V134" s="267">
        <v>2</v>
      </c>
      <c r="W134" s="267">
        <v>3</v>
      </c>
      <c r="X134" s="267">
        <v>3.5</v>
      </c>
      <c r="Y134" s="267">
        <v>1.5</v>
      </c>
      <c r="Z134" s="347">
        <v>2.5</v>
      </c>
      <c r="AA134" s="58">
        <f t="shared" si="26"/>
        <v>25</v>
      </c>
      <c r="AB134" s="341">
        <f t="shared" si="22"/>
        <v>62.5</v>
      </c>
      <c r="AC134" s="117">
        <f t="shared" si="24"/>
        <v>78.333333333333343</v>
      </c>
      <c r="AD134" s="118">
        <f t="shared" si="27"/>
        <v>72</v>
      </c>
      <c r="AE134" s="119"/>
      <c r="AF134" s="3"/>
      <c r="AG134" s="161"/>
      <c r="AH134" s="157"/>
      <c r="AI134" s="151"/>
      <c r="AJ134" s="35" t="e">
        <f t="shared" si="28"/>
        <v>#N/A</v>
      </c>
      <c r="AK134" s="31">
        <f t="shared" si="29"/>
        <v>0</v>
      </c>
      <c r="AL134" s="31" t="e">
        <f t="shared" si="30"/>
        <v>#N/A</v>
      </c>
      <c r="AM134" s="42" t="e">
        <f t="shared" si="31"/>
        <v>#N/A</v>
      </c>
    </row>
    <row r="135" spans="1:39" x14ac:dyDescent="0.25">
      <c r="A135" s="394" t="s">
        <v>297</v>
      </c>
      <c r="B135" s="404" t="s">
        <v>48</v>
      </c>
      <c r="C135" s="170" t="s">
        <v>312</v>
      </c>
      <c r="D135" s="447" t="s">
        <v>404</v>
      </c>
      <c r="E135" s="364">
        <v>8</v>
      </c>
      <c r="F135" s="47">
        <v>5</v>
      </c>
      <c r="G135" s="334">
        <v>4</v>
      </c>
      <c r="H135" s="243">
        <v>3</v>
      </c>
      <c r="I135" s="47">
        <v>5</v>
      </c>
      <c r="J135" s="244">
        <v>3</v>
      </c>
      <c r="K135" s="47">
        <v>4.5</v>
      </c>
      <c r="L135" s="244">
        <v>3</v>
      </c>
      <c r="M135" s="279">
        <v>2.5</v>
      </c>
      <c r="N135" s="244">
        <v>8.5</v>
      </c>
      <c r="O135" s="173"/>
      <c r="P135" s="58">
        <f t="shared" si="25"/>
        <v>46.5</v>
      </c>
      <c r="Q135" s="266">
        <v>4</v>
      </c>
      <c r="R135" s="267">
        <v>4</v>
      </c>
      <c r="S135" s="267">
        <v>2</v>
      </c>
      <c r="T135" s="267">
        <v>3.5</v>
      </c>
      <c r="U135" s="267">
        <v>3.5</v>
      </c>
      <c r="V135" s="267">
        <v>3</v>
      </c>
      <c r="W135" s="267">
        <v>3</v>
      </c>
      <c r="X135" s="267">
        <v>3</v>
      </c>
      <c r="Y135" s="267">
        <v>1</v>
      </c>
      <c r="Z135" s="347">
        <v>3</v>
      </c>
      <c r="AA135" s="58">
        <f t="shared" si="26"/>
        <v>30</v>
      </c>
      <c r="AB135" s="341">
        <f t="shared" si="22"/>
        <v>75</v>
      </c>
      <c r="AC135" s="117">
        <f t="shared" si="24"/>
        <v>77.5</v>
      </c>
      <c r="AD135" s="118">
        <f t="shared" si="27"/>
        <v>76.5</v>
      </c>
      <c r="AE135" s="119"/>
      <c r="AF135" s="3"/>
      <c r="AG135" s="161"/>
      <c r="AH135" s="157"/>
      <c r="AI135" s="151"/>
      <c r="AJ135" s="35" t="e">
        <f t="shared" si="28"/>
        <v>#N/A</v>
      </c>
      <c r="AK135" s="31">
        <f t="shared" si="29"/>
        <v>0</v>
      </c>
      <c r="AL135" s="31" t="e">
        <f t="shared" si="30"/>
        <v>#N/A</v>
      </c>
      <c r="AM135" s="42" t="e">
        <f t="shared" si="31"/>
        <v>#N/A</v>
      </c>
    </row>
    <row r="136" spans="1:39" x14ac:dyDescent="0.25">
      <c r="A136" s="394" t="s">
        <v>297</v>
      </c>
      <c r="B136" s="404" t="s">
        <v>50</v>
      </c>
      <c r="C136" s="170" t="s">
        <v>313</v>
      </c>
      <c r="D136" s="447" t="s">
        <v>405</v>
      </c>
      <c r="E136" s="364">
        <v>8</v>
      </c>
      <c r="F136" s="47">
        <v>5</v>
      </c>
      <c r="G136" s="334">
        <v>4</v>
      </c>
      <c r="H136" s="243">
        <v>3</v>
      </c>
      <c r="I136" s="47"/>
      <c r="J136" s="244">
        <v>3</v>
      </c>
      <c r="K136" s="47"/>
      <c r="L136" s="244">
        <v>3</v>
      </c>
      <c r="M136" s="279">
        <v>2.5</v>
      </c>
      <c r="N136" s="244">
        <v>8.5</v>
      </c>
      <c r="O136" s="173"/>
      <c r="P136" s="58">
        <f t="shared" si="25"/>
        <v>37</v>
      </c>
      <c r="Q136" s="463"/>
      <c r="R136" s="464"/>
      <c r="S136" s="464"/>
      <c r="T136" s="464"/>
      <c r="U136" s="464"/>
      <c r="V136" s="464"/>
      <c r="W136" s="464"/>
      <c r="X136" s="464"/>
      <c r="Y136" s="464"/>
      <c r="Z136" s="539"/>
      <c r="AA136" s="58">
        <v>24</v>
      </c>
      <c r="AB136" s="341">
        <f t="shared" ref="AB136:AB151" si="32">AA136/0.4</f>
        <v>60</v>
      </c>
      <c r="AC136" s="117">
        <f t="shared" si="24"/>
        <v>61.666666666666671</v>
      </c>
      <c r="AD136" s="118">
        <f t="shared" si="27"/>
        <v>61</v>
      </c>
      <c r="AE136" s="119"/>
      <c r="AF136" s="3"/>
      <c r="AG136" s="161"/>
      <c r="AH136" s="157"/>
      <c r="AI136" s="151"/>
      <c r="AJ136" s="35" t="e">
        <f t="shared" si="28"/>
        <v>#N/A</v>
      </c>
      <c r="AK136" s="31">
        <f t="shared" si="29"/>
        <v>0</v>
      </c>
      <c r="AL136" s="31" t="e">
        <f t="shared" si="30"/>
        <v>#N/A</v>
      </c>
      <c r="AM136" s="42" t="e">
        <f t="shared" si="31"/>
        <v>#N/A</v>
      </c>
    </row>
    <row r="137" spans="1:39" x14ac:dyDescent="0.25">
      <c r="A137" s="394" t="s">
        <v>297</v>
      </c>
      <c r="B137" s="404" t="s">
        <v>52</v>
      </c>
      <c r="C137" s="170" t="s">
        <v>314</v>
      </c>
      <c r="D137" s="447" t="s">
        <v>404</v>
      </c>
      <c r="E137" s="364">
        <v>8</v>
      </c>
      <c r="F137" s="47">
        <v>5</v>
      </c>
      <c r="G137" s="334">
        <v>4</v>
      </c>
      <c r="H137" s="243">
        <v>3</v>
      </c>
      <c r="I137" s="47">
        <v>5</v>
      </c>
      <c r="J137" s="244">
        <v>3</v>
      </c>
      <c r="K137" s="47">
        <v>5</v>
      </c>
      <c r="L137" s="244">
        <v>3</v>
      </c>
      <c r="M137" s="279">
        <v>2.5</v>
      </c>
      <c r="N137" s="244">
        <v>8.5</v>
      </c>
      <c r="O137" s="173"/>
      <c r="P137" s="58">
        <f t="shared" si="25"/>
        <v>47</v>
      </c>
      <c r="Q137" s="266">
        <v>3.5</v>
      </c>
      <c r="R137" s="267">
        <v>4</v>
      </c>
      <c r="S137" s="267">
        <v>4</v>
      </c>
      <c r="T137" s="267">
        <v>4</v>
      </c>
      <c r="U137" s="267">
        <v>3.5</v>
      </c>
      <c r="V137" s="267">
        <v>3.5</v>
      </c>
      <c r="W137" s="267">
        <v>3.5</v>
      </c>
      <c r="X137" s="267">
        <v>3.5</v>
      </c>
      <c r="Y137" s="267">
        <v>3.5</v>
      </c>
      <c r="Z137" s="347">
        <v>3.5</v>
      </c>
      <c r="AA137" s="58">
        <f t="shared" si="26"/>
        <v>36.5</v>
      </c>
      <c r="AB137" s="341">
        <f t="shared" si="32"/>
        <v>91.25</v>
      </c>
      <c r="AC137" s="117">
        <f t="shared" si="24"/>
        <v>78.333333333333343</v>
      </c>
      <c r="AD137" s="118">
        <f t="shared" si="27"/>
        <v>83.5</v>
      </c>
      <c r="AE137" s="119"/>
      <c r="AF137" s="3"/>
      <c r="AG137" s="161"/>
      <c r="AH137" s="157"/>
      <c r="AI137" s="151"/>
      <c r="AJ137" s="35" t="e">
        <f t="shared" si="28"/>
        <v>#N/A</v>
      </c>
      <c r="AK137" s="31">
        <f t="shared" si="29"/>
        <v>0</v>
      </c>
      <c r="AL137" s="31" t="e">
        <f t="shared" si="30"/>
        <v>#N/A</v>
      </c>
      <c r="AM137" s="42" t="e">
        <f t="shared" si="31"/>
        <v>#N/A</v>
      </c>
    </row>
    <row r="138" spans="1:39" x14ac:dyDescent="0.25">
      <c r="A138" s="394" t="s">
        <v>297</v>
      </c>
      <c r="B138" s="404" t="s">
        <v>54</v>
      </c>
      <c r="C138" s="170" t="s">
        <v>315</v>
      </c>
      <c r="D138" s="447" t="s">
        <v>404</v>
      </c>
      <c r="E138" s="364">
        <v>8</v>
      </c>
      <c r="F138" s="47">
        <v>5</v>
      </c>
      <c r="G138" s="334">
        <v>4</v>
      </c>
      <c r="H138" s="243">
        <v>3</v>
      </c>
      <c r="I138" s="47"/>
      <c r="J138" s="244">
        <v>3</v>
      </c>
      <c r="K138" s="47"/>
      <c r="L138" s="244">
        <v>3</v>
      </c>
      <c r="M138" s="279">
        <v>2.5</v>
      </c>
      <c r="N138" s="244">
        <v>8.5</v>
      </c>
      <c r="O138" s="173"/>
      <c r="P138" s="58">
        <f t="shared" si="25"/>
        <v>37</v>
      </c>
      <c r="Q138" s="266">
        <v>1</v>
      </c>
      <c r="R138" s="267">
        <v>4</v>
      </c>
      <c r="S138" s="267">
        <v>2.5</v>
      </c>
      <c r="T138" s="267">
        <v>3</v>
      </c>
      <c r="U138" s="267">
        <v>3</v>
      </c>
      <c r="V138" s="267">
        <v>3</v>
      </c>
      <c r="W138" s="267">
        <v>3</v>
      </c>
      <c r="X138" s="267">
        <v>3</v>
      </c>
      <c r="Y138" s="267">
        <v>3</v>
      </c>
      <c r="Z138" s="347">
        <v>3</v>
      </c>
      <c r="AA138" s="58">
        <f t="shared" si="26"/>
        <v>28.5</v>
      </c>
      <c r="AB138" s="341">
        <f t="shared" si="32"/>
        <v>71.25</v>
      </c>
      <c r="AC138" s="117">
        <f t="shared" si="24"/>
        <v>61.666666666666671</v>
      </c>
      <c r="AD138" s="118">
        <f t="shared" si="27"/>
        <v>65.5</v>
      </c>
      <c r="AE138" s="119"/>
      <c r="AF138" s="3"/>
      <c r="AG138" s="161"/>
      <c r="AH138" s="157"/>
      <c r="AI138" s="151"/>
      <c r="AJ138" s="35" t="e">
        <f t="shared" si="28"/>
        <v>#N/A</v>
      </c>
      <c r="AK138" s="31">
        <f t="shared" si="29"/>
        <v>0</v>
      </c>
      <c r="AL138" s="31" t="e">
        <f t="shared" si="30"/>
        <v>#N/A</v>
      </c>
      <c r="AM138" s="42" t="e">
        <f t="shared" si="31"/>
        <v>#N/A</v>
      </c>
    </row>
    <row r="139" spans="1:39" x14ac:dyDescent="0.25">
      <c r="A139" s="394" t="s">
        <v>297</v>
      </c>
      <c r="B139" s="404" t="s">
        <v>56</v>
      </c>
      <c r="C139" s="170" t="s">
        <v>316</v>
      </c>
      <c r="D139" s="447" t="s">
        <v>404</v>
      </c>
      <c r="E139" s="364">
        <v>8</v>
      </c>
      <c r="F139" s="47">
        <v>5</v>
      </c>
      <c r="G139" s="334">
        <v>4</v>
      </c>
      <c r="H139" s="243">
        <v>3</v>
      </c>
      <c r="I139" s="47"/>
      <c r="J139" s="244">
        <v>3</v>
      </c>
      <c r="K139" s="47"/>
      <c r="L139" s="244">
        <v>3</v>
      </c>
      <c r="M139" s="279">
        <v>2.5</v>
      </c>
      <c r="N139" s="244">
        <v>8.5</v>
      </c>
      <c r="O139" s="173"/>
      <c r="P139" s="58">
        <f t="shared" si="25"/>
        <v>37</v>
      </c>
      <c r="Q139" s="266">
        <v>1</v>
      </c>
      <c r="R139" s="267">
        <v>4</v>
      </c>
      <c r="S139" s="267">
        <v>2</v>
      </c>
      <c r="T139" s="267">
        <v>3</v>
      </c>
      <c r="U139" s="267">
        <v>3</v>
      </c>
      <c r="V139" s="267">
        <v>2.5</v>
      </c>
      <c r="W139" s="267">
        <v>3</v>
      </c>
      <c r="X139" s="267">
        <v>3</v>
      </c>
      <c r="Y139" s="267">
        <v>3</v>
      </c>
      <c r="Z139" s="347">
        <v>2.5</v>
      </c>
      <c r="AA139" s="58">
        <f t="shared" si="26"/>
        <v>27</v>
      </c>
      <c r="AB139" s="341">
        <f t="shared" si="32"/>
        <v>67.5</v>
      </c>
      <c r="AC139" s="117">
        <f t="shared" si="24"/>
        <v>61.666666666666671</v>
      </c>
      <c r="AD139" s="118">
        <f t="shared" si="27"/>
        <v>64</v>
      </c>
      <c r="AE139" s="119"/>
      <c r="AF139" s="3"/>
      <c r="AG139" s="161"/>
      <c r="AH139" s="157"/>
      <c r="AI139" s="151"/>
      <c r="AJ139" s="35" t="e">
        <f t="shared" si="28"/>
        <v>#N/A</v>
      </c>
      <c r="AK139" s="31">
        <f t="shared" si="29"/>
        <v>0</v>
      </c>
      <c r="AL139" s="31" t="e">
        <f t="shared" si="30"/>
        <v>#N/A</v>
      </c>
      <c r="AM139" s="42" t="e">
        <f t="shared" si="31"/>
        <v>#N/A</v>
      </c>
    </row>
    <row r="140" spans="1:39" x14ac:dyDescent="0.25">
      <c r="A140" s="394" t="s">
        <v>297</v>
      </c>
      <c r="B140" s="537" t="s">
        <v>78</v>
      </c>
      <c r="C140" s="538" t="s">
        <v>317</v>
      </c>
      <c r="D140" s="274" t="s">
        <v>420</v>
      </c>
      <c r="E140" s="463">
        <v>8</v>
      </c>
      <c r="F140" s="464">
        <v>0</v>
      </c>
      <c r="G140" s="539">
        <v>4</v>
      </c>
      <c r="H140" s="540">
        <v>3</v>
      </c>
      <c r="I140" s="464"/>
      <c r="J140" s="464">
        <v>3</v>
      </c>
      <c r="K140" s="464"/>
      <c r="L140" s="464">
        <v>3</v>
      </c>
      <c r="M140" s="541">
        <v>2.5</v>
      </c>
      <c r="N140" s="464">
        <v>8.5</v>
      </c>
      <c r="O140" s="542"/>
      <c r="P140" s="543">
        <f t="shared" si="25"/>
        <v>32</v>
      </c>
      <c r="Q140" s="463"/>
      <c r="R140" s="464"/>
      <c r="S140" s="464"/>
      <c r="T140" s="464"/>
      <c r="U140" s="464"/>
      <c r="V140" s="464"/>
      <c r="W140" s="464"/>
      <c r="X140" s="464"/>
      <c r="Y140" s="464"/>
      <c r="Z140" s="539"/>
      <c r="AA140" s="543">
        <f t="shared" si="26"/>
        <v>0</v>
      </c>
      <c r="AB140" s="544">
        <f t="shared" si="32"/>
        <v>0</v>
      </c>
      <c r="AC140" s="545">
        <f t="shared" si="24"/>
        <v>53.333333333333336</v>
      </c>
      <c r="AD140" s="546">
        <f t="shared" si="27"/>
        <v>32</v>
      </c>
      <c r="AE140" s="119"/>
      <c r="AF140" s="3"/>
      <c r="AG140" s="161"/>
      <c r="AH140" s="157"/>
      <c r="AI140" s="151"/>
      <c r="AJ140" s="35" t="e">
        <f t="shared" si="28"/>
        <v>#N/A</v>
      </c>
      <c r="AK140" s="31">
        <f t="shared" si="29"/>
        <v>0</v>
      </c>
      <c r="AL140" s="31" t="e">
        <f t="shared" si="30"/>
        <v>#N/A</v>
      </c>
      <c r="AM140" s="42" t="e">
        <f t="shared" si="31"/>
        <v>#N/A</v>
      </c>
    </row>
    <row r="141" spans="1:39" x14ac:dyDescent="0.25">
      <c r="A141" s="394" t="s">
        <v>297</v>
      </c>
      <c r="B141" s="404" t="s">
        <v>132</v>
      </c>
      <c r="C141" s="170" t="s">
        <v>318</v>
      </c>
      <c r="D141" s="447" t="s">
        <v>404</v>
      </c>
      <c r="E141" s="364">
        <v>8</v>
      </c>
      <c r="F141" s="47">
        <v>5</v>
      </c>
      <c r="G141" s="334">
        <v>4</v>
      </c>
      <c r="H141" s="243">
        <v>3</v>
      </c>
      <c r="I141" s="47">
        <v>5</v>
      </c>
      <c r="J141" s="244">
        <v>3</v>
      </c>
      <c r="K141" s="47">
        <v>5</v>
      </c>
      <c r="L141" s="244">
        <v>3</v>
      </c>
      <c r="M141" s="279">
        <v>2.5</v>
      </c>
      <c r="N141" s="244">
        <v>8.5</v>
      </c>
      <c r="O141" s="173"/>
      <c r="P141" s="58">
        <f t="shared" si="25"/>
        <v>47</v>
      </c>
      <c r="Q141" s="266">
        <v>4</v>
      </c>
      <c r="R141" s="267">
        <v>4</v>
      </c>
      <c r="S141" s="267">
        <v>2.5</v>
      </c>
      <c r="T141" s="267">
        <v>3</v>
      </c>
      <c r="U141" s="267">
        <v>3</v>
      </c>
      <c r="V141" s="267">
        <v>3</v>
      </c>
      <c r="W141" s="267">
        <v>3</v>
      </c>
      <c r="X141" s="267">
        <v>3</v>
      </c>
      <c r="Y141" s="267">
        <v>3</v>
      </c>
      <c r="Z141" s="347">
        <v>3</v>
      </c>
      <c r="AA141" s="58">
        <f t="shared" si="26"/>
        <v>31.5</v>
      </c>
      <c r="AB141" s="341">
        <f t="shared" si="32"/>
        <v>78.75</v>
      </c>
      <c r="AC141" s="117">
        <f t="shared" si="24"/>
        <v>78.333333333333343</v>
      </c>
      <c r="AD141" s="118">
        <f t="shared" si="27"/>
        <v>78.5</v>
      </c>
      <c r="AE141" s="119"/>
      <c r="AF141" s="3"/>
      <c r="AG141" s="161"/>
      <c r="AH141" s="157"/>
      <c r="AI141" s="151"/>
      <c r="AJ141" s="35" t="e">
        <f t="shared" si="28"/>
        <v>#N/A</v>
      </c>
      <c r="AK141" s="31">
        <f t="shared" si="29"/>
        <v>0</v>
      </c>
      <c r="AL141" s="31" t="e">
        <f t="shared" si="30"/>
        <v>#N/A</v>
      </c>
      <c r="AM141" s="42" t="e">
        <f t="shared" si="31"/>
        <v>#N/A</v>
      </c>
    </row>
    <row r="142" spans="1:39" ht="17.25" thickBot="1" x14ac:dyDescent="0.3">
      <c r="A142" s="395" t="s">
        <v>297</v>
      </c>
      <c r="B142" s="405" t="s">
        <v>199</v>
      </c>
      <c r="C142" s="171" t="s">
        <v>319</v>
      </c>
      <c r="D142" s="656" t="s">
        <v>404</v>
      </c>
      <c r="E142" s="365">
        <v>8</v>
      </c>
      <c r="F142" s="130">
        <v>5</v>
      </c>
      <c r="G142" s="335">
        <v>4</v>
      </c>
      <c r="H142" s="245">
        <v>3</v>
      </c>
      <c r="I142" s="130">
        <v>5</v>
      </c>
      <c r="J142" s="246">
        <v>3</v>
      </c>
      <c r="K142" s="130">
        <v>5</v>
      </c>
      <c r="L142" s="246">
        <v>3</v>
      </c>
      <c r="M142" s="287">
        <v>2.5</v>
      </c>
      <c r="N142" s="246">
        <v>8.5</v>
      </c>
      <c r="O142" s="174"/>
      <c r="P142" s="139">
        <f t="shared" si="25"/>
        <v>47</v>
      </c>
      <c r="Q142" s="268">
        <v>2</v>
      </c>
      <c r="R142" s="269">
        <v>3</v>
      </c>
      <c r="S142" s="269">
        <v>3</v>
      </c>
      <c r="T142" s="269">
        <v>3</v>
      </c>
      <c r="U142" s="269">
        <v>3</v>
      </c>
      <c r="V142" s="269">
        <v>3</v>
      </c>
      <c r="W142" s="269">
        <v>3</v>
      </c>
      <c r="X142" s="269">
        <v>2</v>
      </c>
      <c r="Y142" s="269">
        <v>3.5</v>
      </c>
      <c r="Z142" s="348">
        <v>3</v>
      </c>
      <c r="AA142" s="139">
        <f t="shared" si="26"/>
        <v>28.5</v>
      </c>
      <c r="AB142" s="342">
        <f t="shared" si="32"/>
        <v>71.25</v>
      </c>
      <c r="AC142" s="140">
        <f t="shared" si="24"/>
        <v>78.333333333333343</v>
      </c>
      <c r="AD142" s="141">
        <f t="shared" si="27"/>
        <v>75.5</v>
      </c>
      <c r="AE142" s="120"/>
      <c r="AF142" s="6"/>
      <c r="AG142" s="162"/>
      <c r="AH142" s="158"/>
      <c r="AI142" s="152"/>
      <c r="AJ142" s="36" t="e">
        <f t="shared" si="28"/>
        <v>#N/A</v>
      </c>
      <c r="AK142" s="33">
        <f t="shared" si="29"/>
        <v>0</v>
      </c>
      <c r="AL142" s="33" t="e">
        <f t="shared" si="30"/>
        <v>#N/A</v>
      </c>
      <c r="AM142" s="43" t="e">
        <f t="shared" si="31"/>
        <v>#N/A</v>
      </c>
    </row>
    <row r="143" spans="1:39" x14ac:dyDescent="0.25">
      <c r="A143" s="396" t="s">
        <v>320</v>
      </c>
      <c r="B143" s="401" t="s">
        <v>21</v>
      </c>
      <c r="C143" s="166" t="s">
        <v>321</v>
      </c>
      <c r="D143" s="59" t="s">
        <v>397</v>
      </c>
      <c r="E143" s="363">
        <v>8</v>
      </c>
      <c r="F143" s="46">
        <v>5</v>
      </c>
      <c r="G143" s="333">
        <v>4</v>
      </c>
      <c r="H143" s="286">
        <v>3</v>
      </c>
      <c r="I143" s="46">
        <v>5</v>
      </c>
      <c r="J143" s="263">
        <v>3</v>
      </c>
      <c r="K143" s="46">
        <v>0</v>
      </c>
      <c r="L143" s="263">
        <v>3</v>
      </c>
      <c r="M143" s="291">
        <v>2.5</v>
      </c>
      <c r="N143" s="263">
        <v>8.5</v>
      </c>
      <c r="O143" s="116"/>
      <c r="P143" s="59">
        <f t="shared" si="25"/>
        <v>42</v>
      </c>
      <c r="Q143" s="264">
        <v>4</v>
      </c>
      <c r="R143" s="265">
        <v>4</v>
      </c>
      <c r="S143" s="265">
        <v>4</v>
      </c>
      <c r="T143" s="265">
        <v>4</v>
      </c>
      <c r="U143" s="265">
        <v>4</v>
      </c>
      <c r="V143" s="265">
        <v>3.5</v>
      </c>
      <c r="W143" s="265">
        <v>3</v>
      </c>
      <c r="X143" s="265">
        <v>4</v>
      </c>
      <c r="Y143" s="265">
        <v>3.5</v>
      </c>
      <c r="Z143" s="346">
        <v>4</v>
      </c>
      <c r="AA143" s="59">
        <f t="shared" si="26"/>
        <v>38</v>
      </c>
      <c r="AB143" s="340">
        <f t="shared" si="32"/>
        <v>95</v>
      </c>
      <c r="AC143" s="136">
        <f t="shared" si="24"/>
        <v>70</v>
      </c>
      <c r="AD143" s="137">
        <f t="shared" si="27"/>
        <v>80</v>
      </c>
      <c r="AE143" s="126"/>
      <c r="AF143" s="22"/>
      <c r="AG143" s="79"/>
      <c r="AH143" s="156"/>
      <c r="AI143" s="150"/>
      <c r="AJ143" s="34" t="e">
        <f t="shared" si="28"/>
        <v>#N/A</v>
      </c>
      <c r="AK143" s="32">
        <f t="shared" si="29"/>
        <v>0</v>
      </c>
      <c r="AL143" s="32" t="e">
        <f t="shared" si="30"/>
        <v>#N/A</v>
      </c>
      <c r="AM143" s="41" t="e">
        <f t="shared" si="31"/>
        <v>#N/A</v>
      </c>
    </row>
    <row r="144" spans="1:39" x14ac:dyDescent="0.25">
      <c r="A144" s="397" t="s">
        <v>320</v>
      </c>
      <c r="B144" s="409" t="s">
        <v>29</v>
      </c>
      <c r="C144" s="292" t="s">
        <v>322</v>
      </c>
      <c r="D144" s="297" t="s">
        <v>400</v>
      </c>
      <c r="E144" s="368">
        <v>8</v>
      </c>
      <c r="F144" s="294">
        <v>5</v>
      </c>
      <c r="G144" s="354">
        <v>4</v>
      </c>
      <c r="H144" s="293">
        <v>3</v>
      </c>
      <c r="I144" s="294"/>
      <c r="J144" s="294">
        <v>3</v>
      </c>
      <c r="K144" s="294"/>
      <c r="L144" s="294">
        <v>3</v>
      </c>
      <c r="M144" s="295">
        <v>2.5</v>
      </c>
      <c r="N144" s="294">
        <v>8.5</v>
      </c>
      <c r="O144" s="296"/>
      <c r="P144" s="525">
        <f t="shared" si="25"/>
        <v>37</v>
      </c>
      <c r="Q144" s="368"/>
      <c r="R144" s="294"/>
      <c r="S144" s="294"/>
      <c r="T144" s="294"/>
      <c r="U144" s="294"/>
      <c r="V144" s="294"/>
      <c r="W144" s="294"/>
      <c r="X144" s="294"/>
      <c r="Y144" s="294"/>
      <c r="Z144" s="354"/>
      <c r="AA144" s="525">
        <f t="shared" si="26"/>
        <v>0</v>
      </c>
      <c r="AB144" s="526">
        <f t="shared" si="32"/>
        <v>0</v>
      </c>
      <c r="AC144" s="527">
        <f t="shared" si="24"/>
        <v>61.666666666666671</v>
      </c>
      <c r="AD144" s="528">
        <f t="shared" si="27"/>
        <v>37</v>
      </c>
      <c r="AE144" s="119"/>
      <c r="AF144" s="3"/>
      <c r="AG144" s="161"/>
      <c r="AH144" s="157"/>
      <c r="AI144" s="151"/>
      <c r="AJ144" s="35" t="e">
        <f t="shared" si="28"/>
        <v>#N/A</v>
      </c>
      <c r="AK144" s="31">
        <f t="shared" si="29"/>
        <v>0</v>
      </c>
      <c r="AL144" s="31" t="e">
        <f t="shared" si="30"/>
        <v>#N/A</v>
      </c>
      <c r="AM144" s="42" t="e">
        <f t="shared" si="31"/>
        <v>#N/A</v>
      </c>
    </row>
    <row r="145" spans="1:39" x14ac:dyDescent="0.25">
      <c r="A145" s="398" t="s">
        <v>320</v>
      </c>
      <c r="B145" s="319" t="s">
        <v>31</v>
      </c>
      <c r="C145" s="167" t="s">
        <v>323</v>
      </c>
      <c r="D145" s="58"/>
      <c r="E145" s="364">
        <v>8</v>
      </c>
      <c r="F145" s="47">
        <v>5</v>
      </c>
      <c r="G145" s="334">
        <v>4</v>
      </c>
      <c r="H145" s="243">
        <v>3</v>
      </c>
      <c r="I145" s="47">
        <v>0</v>
      </c>
      <c r="J145" s="244">
        <v>3</v>
      </c>
      <c r="K145" s="47">
        <v>0</v>
      </c>
      <c r="L145" s="244">
        <v>3</v>
      </c>
      <c r="M145" s="279">
        <v>2.5</v>
      </c>
      <c r="N145" s="244">
        <v>8.5</v>
      </c>
      <c r="O145" s="114"/>
      <c r="P145" s="58">
        <f t="shared" si="25"/>
        <v>37</v>
      </c>
      <c r="Q145" s="675"/>
      <c r="R145" s="240"/>
      <c r="S145" s="240"/>
      <c r="T145" s="240"/>
      <c r="U145" s="240"/>
      <c r="V145" s="240"/>
      <c r="W145" s="240"/>
      <c r="X145" s="240"/>
      <c r="Y145" s="240"/>
      <c r="Z145" s="452"/>
      <c r="AA145" s="58">
        <v>24</v>
      </c>
      <c r="AB145" s="341">
        <f t="shared" si="32"/>
        <v>60</v>
      </c>
      <c r="AC145" s="117">
        <f t="shared" si="24"/>
        <v>61.666666666666671</v>
      </c>
      <c r="AD145" s="118">
        <f t="shared" si="27"/>
        <v>61</v>
      </c>
      <c r="AE145" s="119"/>
      <c r="AF145" s="3"/>
      <c r="AG145" s="161"/>
      <c r="AH145" s="157"/>
      <c r="AI145" s="151"/>
      <c r="AJ145" s="35" t="e">
        <f t="shared" si="28"/>
        <v>#N/A</v>
      </c>
      <c r="AK145" s="31">
        <f t="shared" si="29"/>
        <v>0</v>
      </c>
      <c r="AL145" s="31" t="e">
        <f t="shared" si="30"/>
        <v>#N/A</v>
      </c>
      <c r="AM145" s="42" t="e">
        <f t="shared" si="31"/>
        <v>#N/A</v>
      </c>
    </row>
    <row r="146" spans="1:39" x14ac:dyDescent="0.25">
      <c r="A146" s="398" t="s">
        <v>320</v>
      </c>
      <c r="B146" s="319" t="s">
        <v>33</v>
      </c>
      <c r="C146" s="167" t="s">
        <v>324</v>
      </c>
      <c r="D146" s="371"/>
      <c r="E146" s="364">
        <v>8</v>
      </c>
      <c r="F146" s="47">
        <v>5</v>
      </c>
      <c r="G146" s="334">
        <v>4</v>
      </c>
      <c r="H146" s="243">
        <v>3</v>
      </c>
      <c r="I146" s="47">
        <v>0</v>
      </c>
      <c r="J146" s="244">
        <v>3</v>
      </c>
      <c r="K146" s="47">
        <v>0</v>
      </c>
      <c r="L146" s="244">
        <v>3</v>
      </c>
      <c r="M146" s="279">
        <v>2.5</v>
      </c>
      <c r="N146" s="244">
        <v>8.5</v>
      </c>
      <c r="O146" s="114">
        <v>1</v>
      </c>
      <c r="P146" s="58">
        <f>SUM(E146:O146)</f>
        <v>38</v>
      </c>
      <c r="Q146" s="266">
        <v>4</v>
      </c>
      <c r="R146" s="267">
        <v>3</v>
      </c>
      <c r="S146" s="267">
        <v>1</v>
      </c>
      <c r="T146" s="267">
        <v>2</v>
      </c>
      <c r="U146" s="267">
        <v>2</v>
      </c>
      <c r="V146" s="267">
        <v>2</v>
      </c>
      <c r="W146" s="267">
        <v>2</v>
      </c>
      <c r="X146" s="267">
        <v>2</v>
      </c>
      <c r="Y146" s="267">
        <v>2</v>
      </c>
      <c r="Z146" s="267">
        <v>2</v>
      </c>
      <c r="AA146" s="58">
        <f t="shared" si="26"/>
        <v>22</v>
      </c>
      <c r="AB146" s="341">
        <f t="shared" si="32"/>
        <v>55</v>
      </c>
      <c r="AC146" s="117">
        <f t="shared" si="24"/>
        <v>63.333333333333336</v>
      </c>
      <c r="AD146" s="118">
        <f t="shared" si="27"/>
        <v>60</v>
      </c>
      <c r="AE146" s="119"/>
      <c r="AF146" s="3"/>
      <c r="AG146" s="161"/>
      <c r="AH146" s="157"/>
      <c r="AI146" s="151"/>
      <c r="AJ146" s="35" t="e">
        <f t="shared" si="28"/>
        <v>#N/A</v>
      </c>
      <c r="AK146" s="31">
        <f t="shared" si="29"/>
        <v>0</v>
      </c>
      <c r="AL146" s="31" t="e">
        <f t="shared" si="30"/>
        <v>#N/A</v>
      </c>
      <c r="AM146" s="42" t="e">
        <f t="shared" si="31"/>
        <v>#N/A</v>
      </c>
    </row>
    <row r="147" spans="1:39" ht="17.25" thickBot="1" x14ac:dyDescent="0.3">
      <c r="A147" s="399" t="s">
        <v>320</v>
      </c>
      <c r="B147" s="402" t="s">
        <v>34</v>
      </c>
      <c r="C147" s="168" t="s">
        <v>209</v>
      </c>
      <c r="D147" s="139" t="s">
        <v>398</v>
      </c>
      <c r="E147" s="365">
        <v>8</v>
      </c>
      <c r="F147" s="130">
        <v>5</v>
      </c>
      <c r="G147" s="335">
        <v>4</v>
      </c>
      <c r="H147" s="245">
        <v>3</v>
      </c>
      <c r="I147" s="130">
        <v>0</v>
      </c>
      <c r="J147" s="246">
        <v>3</v>
      </c>
      <c r="K147" s="130">
        <v>0</v>
      </c>
      <c r="L147" s="246">
        <v>3</v>
      </c>
      <c r="M147" s="287">
        <v>2.5</v>
      </c>
      <c r="N147" s="246">
        <v>8.5</v>
      </c>
      <c r="O147" s="131"/>
      <c r="P147" s="139">
        <f t="shared" si="25"/>
        <v>37</v>
      </c>
      <c r="Q147" s="268"/>
      <c r="R147" s="269"/>
      <c r="S147" s="269"/>
      <c r="T147" s="269"/>
      <c r="U147" s="269"/>
      <c r="V147" s="269"/>
      <c r="W147" s="269"/>
      <c r="X147" s="269"/>
      <c r="Y147" s="269"/>
      <c r="Z147" s="348"/>
      <c r="AA147" s="139">
        <f t="shared" si="26"/>
        <v>0</v>
      </c>
      <c r="AB147" s="342">
        <f t="shared" si="32"/>
        <v>0</v>
      </c>
      <c r="AC147" s="140">
        <f t="shared" si="24"/>
        <v>61.666666666666671</v>
      </c>
      <c r="AD147" s="141">
        <f t="shared" si="27"/>
        <v>37</v>
      </c>
      <c r="AE147" s="120"/>
      <c r="AF147" s="6"/>
      <c r="AG147" s="162"/>
      <c r="AH147" s="158"/>
      <c r="AI147" s="152"/>
      <c r="AJ147" s="36" t="e">
        <f t="shared" si="28"/>
        <v>#N/A</v>
      </c>
      <c r="AK147" s="33">
        <f t="shared" si="29"/>
        <v>0</v>
      </c>
      <c r="AL147" s="33" t="e">
        <f t="shared" si="30"/>
        <v>#N/A</v>
      </c>
      <c r="AM147" s="43" t="e">
        <f t="shared" si="31"/>
        <v>#N/A</v>
      </c>
    </row>
    <row r="148" spans="1:39" x14ac:dyDescent="0.25">
      <c r="A148" s="433" t="s">
        <v>320</v>
      </c>
      <c r="B148" s="434" t="s">
        <v>40</v>
      </c>
      <c r="C148" s="435" t="s">
        <v>325</v>
      </c>
      <c r="D148" s="63" t="s">
        <v>397</v>
      </c>
      <c r="E148" s="366">
        <v>8</v>
      </c>
      <c r="F148" s="62">
        <v>5</v>
      </c>
      <c r="G148" s="336">
        <v>4</v>
      </c>
      <c r="H148" s="283">
        <v>3</v>
      </c>
      <c r="I148" s="62">
        <v>0</v>
      </c>
      <c r="J148" s="284">
        <v>3</v>
      </c>
      <c r="K148" s="62">
        <v>0</v>
      </c>
      <c r="L148" s="284">
        <v>3</v>
      </c>
      <c r="M148" s="285">
        <v>2.5</v>
      </c>
      <c r="N148" s="284">
        <v>8.5</v>
      </c>
      <c r="O148" s="134"/>
      <c r="P148" s="63">
        <f t="shared" si="25"/>
        <v>37</v>
      </c>
      <c r="Q148" s="270">
        <v>1</v>
      </c>
      <c r="R148" s="271">
        <v>4</v>
      </c>
      <c r="S148" s="271">
        <v>2</v>
      </c>
      <c r="T148" s="271">
        <v>3</v>
      </c>
      <c r="U148" s="271">
        <v>3</v>
      </c>
      <c r="V148" s="271">
        <v>2</v>
      </c>
      <c r="W148" s="271">
        <v>2</v>
      </c>
      <c r="X148" s="271">
        <v>2</v>
      </c>
      <c r="Y148" s="271">
        <v>3.5</v>
      </c>
      <c r="Z148" s="349">
        <v>3</v>
      </c>
      <c r="AA148" s="63">
        <f t="shared" si="26"/>
        <v>25.5</v>
      </c>
      <c r="AB148" s="343">
        <f t="shared" si="32"/>
        <v>63.75</v>
      </c>
      <c r="AC148" s="146">
        <f t="shared" si="24"/>
        <v>61.666666666666671</v>
      </c>
      <c r="AD148" s="192">
        <f t="shared" si="27"/>
        <v>62.5</v>
      </c>
      <c r="AE148" s="317"/>
      <c r="AF148" s="7"/>
      <c r="AG148" s="77"/>
      <c r="AH148" s="159"/>
      <c r="AI148" s="153"/>
      <c r="AJ148" s="40" t="e">
        <f t="shared" si="28"/>
        <v>#N/A</v>
      </c>
      <c r="AK148" s="61">
        <f t="shared" si="29"/>
        <v>0</v>
      </c>
      <c r="AL148" s="61" t="e">
        <f t="shared" si="30"/>
        <v>#N/A</v>
      </c>
      <c r="AM148" s="44" t="e">
        <f t="shared" si="31"/>
        <v>#N/A</v>
      </c>
    </row>
    <row r="149" spans="1:39" x14ac:dyDescent="0.25">
      <c r="A149" s="398" t="s">
        <v>320</v>
      </c>
      <c r="B149" s="404" t="s">
        <v>42</v>
      </c>
      <c r="C149" s="170" t="s">
        <v>286</v>
      </c>
      <c r="D149" s="58"/>
      <c r="E149" s="364">
        <v>8</v>
      </c>
      <c r="F149" s="47">
        <v>5</v>
      </c>
      <c r="G149" s="334">
        <v>4</v>
      </c>
      <c r="H149" s="243">
        <v>3</v>
      </c>
      <c r="I149" s="47">
        <v>0</v>
      </c>
      <c r="J149" s="244">
        <v>3</v>
      </c>
      <c r="K149" s="47">
        <v>0</v>
      </c>
      <c r="L149" s="244">
        <v>3</v>
      </c>
      <c r="M149" s="279">
        <v>2.5</v>
      </c>
      <c r="N149" s="244">
        <v>8.5</v>
      </c>
      <c r="O149" s="114"/>
      <c r="P149" s="58">
        <f t="shared" si="25"/>
        <v>37</v>
      </c>
      <c r="Q149" s="266"/>
      <c r="R149" s="267"/>
      <c r="S149" s="267"/>
      <c r="T149" s="267"/>
      <c r="U149" s="267"/>
      <c r="V149" s="267"/>
      <c r="W149" s="267"/>
      <c r="X149" s="267"/>
      <c r="Y149" s="267"/>
      <c r="Z149" s="347"/>
      <c r="AA149" s="58">
        <f t="shared" si="26"/>
        <v>0</v>
      </c>
      <c r="AB149" s="341">
        <f t="shared" si="32"/>
        <v>0</v>
      </c>
      <c r="AC149" s="117">
        <f t="shared" si="24"/>
        <v>61.666666666666671</v>
      </c>
      <c r="AD149" s="118">
        <f t="shared" si="27"/>
        <v>37</v>
      </c>
      <c r="AE149" s="119"/>
      <c r="AF149" s="3"/>
      <c r="AG149" s="161"/>
      <c r="AH149" s="157"/>
      <c r="AI149" s="151"/>
      <c r="AJ149" s="35" t="e">
        <f t="shared" si="28"/>
        <v>#N/A</v>
      </c>
      <c r="AK149" s="31">
        <f t="shared" si="29"/>
        <v>0</v>
      </c>
      <c r="AL149" s="31" t="e">
        <f t="shared" si="30"/>
        <v>#N/A</v>
      </c>
      <c r="AM149" s="42" t="e">
        <f t="shared" si="31"/>
        <v>#N/A</v>
      </c>
    </row>
    <row r="150" spans="1:39" x14ac:dyDescent="0.25">
      <c r="A150" s="398" t="s">
        <v>320</v>
      </c>
      <c r="B150" s="404" t="s">
        <v>44</v>
      </c>
      <c r="C150" s="170" t="s">
        <v>290</v>
      </c>
      <c r="D150" s="58"/>
      <c r="E150" s="364">
        <v>8</v>
      </c>
      <c r="F150" s="47">
        <v>5</v>
      </c>
      <c r="G150" s="334">
        <v>4</v>
      </c>
      <c r="H150" s="243">
        <v>3</v>
      </c>
      <c r="I150" s="47">
        <v>0</v>
      </c>
      <c r="J150" s="244">
        <v>3</v>
      </c>
      <c r="K150" s="47">
        <v>0</v>
      </c>
      <c r="L150" s="244">
        <v>3</v>
      </c>
      <c r="M150" s="279">
        <v>2.5</v>
      </c>
      <c r="N150" s="244">
        <v>8.5</v>
      </c>
      <c r="O150" s="114"/>
      <c r="P150" s="58">
        <f t="shared" si="25"/>
        <v>37</v>
      </c>
      <c r="Q150" s="266"/>
      <c r="R150" s="267"/>
      <c r="S150" s="267"/>
      <c r="T150" s="267"/>
      <c r="U150" s="267"/>
      <c r="V150" s="267"/>
      <c r="W150" s="267"/>
      <c r="X150" s="267"/>
      <c r="Y150" s="267"/>
      <c r="Z150" s="347"/>
      <c r="AA150" s="58">
        <f t="shared" si="26"/>
        <v>0</v>
      </c>
      <c r="AB150" s="341">
        <f t="shared" si="32"/>
        <v>0</v>
      </c>
      <c r="AC150" s="117">
        <f t="shared" si="24"/>
        <v>61.666666666666671</v>
      </c>
      <c r="AD150" s="118">
        <f t="shared" si="27"/>
        <v>37</v>
      </c>
      <c r="AE150" s="119"/>
      <c r="AF150" s="3"/>
      <c r="AG150" s="161"/>
      <c r="AH150" s="157"/>
      <c r="AI150" s="151"/>
      <c r="AJ150" s="35" t="e">
        <f t="shared" si="28"/>
        <v>#N/A</v>
      </c>
      <c r="AK150" s="31">
        <f t="shared" si="29"/>
        <v>0</v>
      </c>
      <c r="AL150" s="31" t="e">
        <f t="shared" si="30"/>
        <v>#N/A</v>
      </c>
      <c r="AM150" s="42" t="e">
        <f t="shared" si="31"/>
        <v>#N/A</v>
      </c>
    </row>
    <row r="151" spans="1:39" ht="17.25" thickBot="1" x14ac:dyDescent="0.3">
      <c r="A151" s="399" t="s">
        <v>320</v>
      </c>
      <c r="B151" s="405" t="s">
        <v>46</v>
      </c>
      <c r="C151" s="171" t="s">
        <v>273</v>
      </c>
      <c r="D151" s="139" t="s">
        <v>399</v>
      </c>
      <c r="E151" s="365">
        <v>8</v>
      </c>
      <c r="F151" s="130">
        <v>5</v>
      </c>
      <c r="G151" s="335">
        <v>4</v>
      </c>
      <c r="H151" s="245">
        <v>3</v>
      </c>
      <c r="I151" s="130">
        <v>0</v>
      </c>
      <c r="J151" s="246">
        <v>3</v>
      </c>
      <c r="K151" s="130">
        <v>0</v>
      </c>
      <c r="L151" s="246">
        <v>3</v>
      </c>
      <c r="M151" s="287">
        <v>2.5</v>
      </c>
      <c r="N151" s="246">
        <v>8.5</v>
      </c>
      <c r="O151" s="131"/>
      <c r="P151" s="139">
        <f t="shared" si="25"/>
        <v>37</v>
      </c>
      <c r="Q151" s="268">
        <v>4</v>
      </c>
      <c r="R151" s="269">
        <v>3</v>
      </c>
      <c r="S151" s="269">
        <v>3</v>
      </c>
      <c r="T151" s="269">
        <v>3</v>
      </c>
      <c r="U151" s="269">
        <v>3</v>
      </c>
      <c r="V151" s="269">
        <v>2</v>
      </c>
      <c r="W151" s="269">
        <v>2</v>
      </c>
      <c r="X151" s="269">
        <v>2</v>
      </c>
      <c r="Y151" s="269">
        <v>3</v>
      </c>
      <c r="Z151" s="348">
        <v>3</v>
      </c>
      <c r="AA151" s="139">
        <f t="shared" si="26"/>
        <v>28</v>
      </c>
      <c r="AB151" s="342">
        <f t="shared" si="32"/>
        <v>70</v>
      </c>
      <c r="AC151" s="140">
        <f t="shared" si="24"/>
        <v>61.666666666666671</v>
      </c>
      <c r="AD151" s="141">
        <f t="shared" si="27"/>
        <v>65</v>
      </c>
      <c r="AE151" s="120"/>
      <c r="AF151" s="6"/>
      <c r="AG151" s="162"/>
      <c r="AH151" s="158"/>
      <c r="AI151" s="152"/>
      <c r="AJ151" s="36" t="e">
        <f t="shared" si="28"/>
        <v>#N/A</v>
      </c>
      <c r="AK151" s="33">
        <f t="shared" si="29"/>
        <v>0</v>
      </c>
      <c r="AL151" s="33" t="e">
        <f t="shared" si="30"/>
        <v>#N/A</v>
      </c>
      <c r="AM151" s="43" t="e">
        <f t="shared" si="31"/>
        <v>#N/A</v>
      </c>
    </row>
  </sheetData>
  <autoFilter ref="A1:AM151">
    <filterColumn colId="1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31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5">
    <mergeCell ref="B1:C1"/>
    <mergeCell ref="E1:O1"/>
    <mergeCell ref="Q1:Z1"/>
    <mergeCell ref="AF1:AG1"/>
    <mergeCell ref="AH1:AM1"/>
  </mergeCells>
  <phoneticPr fontId="1" type="noConversion"/>
  <conditionalFormatting sqref="E2">
    <cfRule type="cellIs" dxfId="168" priority="94" operator="equal">
      <formula>10</formula>
    </cfRule>
    <cfRule type="cellIs" dxfId="167" priority="95" operator="between">
      <formula>6</formula>
      <formula>9.9</formula>
    </cfRule>
    <cfRule type="cellIs" dxfId="166" priority="96" operator="between">
      <formula>0</formula>
      <formula>5.99</formula>
    </cfRule>
  </conditionalFormatting>
  <conditionalFormatting sqref="AB1:AB2">
    <cfRule type="cellIs" dxfId="165" priority="92" operator="between">
      <formula>90</formula>
      <formula>99</formula>
    </cfRule>
  </conditionalFormatting>
  <conditionalFormatting sqref="D2">
    <cfRule type="cellIs" dxfId="164" priority="91" operator="equal">
      <formula>"警告壹支"</formula>
    </cfRule>
  </conditionalFormatting>
  <conditionalFormatting sqref="N2">
    <cfRule type="cellIs" dxfId="163" priority="85" operator="equal">
      <formula>100</formula>
    </cfRule>
    <cfRule type="cellIs" dxfId="162" priority="86" operator="between">
      <formula>60</formula>
      <formula>99.9</formula>
    </cfRule>
    <cfRule type="cellIs" dxfId="161" priority="87" operator="between">
      <formula>0</formula>
      <formula>59.999</formula>
    </cfRule>
  </conditionalFormatting>
  <conditionalFormatting sqref="M2">
    <cfRule type="cellIs" dxfId="160" priority="82" operator="equal">
      <formula>100</formula>
    </cfRule>
    <cfRule type="cellIs" dxfId="159" priority="83" operator="between">
      <formula>60</formula>
      <formula>99.9</formula>
    </cfRule>
    <cfRule type="cellIs" dxfId="158" priority="84" operator="between">
      <formula>0</formula>
      <formula>59.999</formula>
    </cfRule>
  </conditionalFormatting>
  <conditionalFormatting sqref="AK3:AM151">
    <cfRule type="cellIs" dxfId="157" priority="67" operator="between">
      <formula>90</formula>
      <formula>99.9</formula>
    </cfRule>
    <cfRule type="cellIs" dxfId="156" priority="68" operator="equal">
      <formula>100</formula>
    </cfRule>
  </conditionalFormatting>
  <conditionalFormatting sqref="AB3:AD151">
    <cfRule type="cellIs" dxfId="155" priority="64" operator="between">
      <formula>80</formula>
      <formula>95</formula>
    </cfRule>
    <cfRule type="cellIs" dxfId="154" priority="65" operator="greaterThan">
      <formula>95</formula>
    </cfRule>
    <cfRule type="cellIs" dxfId="153" priority="66" operator="lessThan">
      <formula>60</formula>
    </cfRule>
  </conditionalFormatting>
  <conditionalFormatting sqref="M3:M151">
    <cfRule type="cellIs" dxfId="152" priority="62" operator="equal">
      <formula>15</formula>
    </cfRule>
    <cfRule type="cellIs" dxfId="151" priority="63" operator="between">
      <formula>12</formula>
      <formula>14.9</formula>
    </cfRule>
  </conditionalFormatting>
  <conditionalFormatting sqref="F3:I151 K3:K151">
    <cfRule type="cellIs" dxfId="150" priority="17" operator="equal">
      <formula>0</formula>
    </cfRule>
    <cfRule type="cellIs" dxfId="149" priority="18" operator="equal">
      <formula>5</formula>
    </cfRule>
  </conditionalFormatting>
  <conditionalFormatting sqref="L50">
    <cfRule type="cellIs" dxfId="148" priority="7" operator="equal">
      <formula>0</formula>
    </cfRule>
    <cfRule type="cellIs" dxfId="147" priority="8" operator="equal">
      <formula>5</formula>
    </cfRule>
  </conditionalFormatting>
  <conditionalFormatting sqref="L3">
    <cfRule type="cellIs" dxfId="146" priority="5" operator="equal">
      <formula>0</formula>
    </cfRule>
    <cfRule type="cellIs" dxfId="145" priority="6" operator="equal">
      <formula>5</formula>
    </cfRule>
  </conditionalFormatting>
  <conditionalFormatting sqref="J13">
    <cfRule type="cellIs" dxfId="144" priority="3" operator="equal">
      <formula>0</formula>
    </cfRule>
    <cfRule type="cellIs" dxfId="143" priority="4" operator="equal">
      <formula>5</formula>
    </cfRule>
  </conditionalFormatting>
  <conditionalFormatting sqref="L13">
    <cfRule type="cellIs" dxfId="142" priority="1" operator="equal">
      <formula>0</formula>
    </cfRule>
    <cfRule type="cellIs" dxfId="141" priority="2" operator="equal">
      <formula>5</formula>
    </cfRule>
  </conditionalFormatting>
  <pageMargins left="0" right="0" top="0.19685039370078741" bottom="0.1968503937007874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00"/>
  </sheetPr>
  <dimension ref="A1:AE145"/>
  <sheetViews>
    <sheetView zoomScale="115" zoomScaleNormal="11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" sqref="C1:S1048576"/>
    </sheetView>
  </sheetViews>
  <sheetFormatPr defaultRowHeight="16.5" x14ac:dyDescent="0.25"/>
  <cols>
    <col min="1" max="1" width="4.5" customWidth="1"/>
    <col min="2" max="2" width="4.625" customWidth="1"/>
    <col min="3" max="3" width="5.625" hidden="1" customWidth="1"/>
    <col min="4" max="4" width="13.875" hidden="1" customWidth="1"/>
    <col min="5" max="5" width="7.375" hidden="1" customWidth="1"/>
    <col min="6" max="6" width="7.25" hidden="1" customWidth="1"/>
    <col min="7" max="9" width="8.625" hidden="1" customWidth="1"/>
    <col min="10" max="10" width="10.375" hidden="1" customWidth="1"/>
    <col min="11" max="11" width="10.5" hidden="1" customWidth="1"/>
    <col min="12" max="12" width="7.25" hidden="1" customWidth="1"/>
    <col min="13" max="13" width="7.25" style="45" hidden="1" customWidth="1"/>
    <col min="14" max="14" width="7.5" hidden="1" customWidth="1"/>
    <col min="15" max="18" width="9.625" hidden="1" customWidth="1"/>
    <col min="19" max="19" width="9" hidden="1" customWidth="1"/>
    <col min="21" max="21" width="10.25" bestFit="1" customWidth="1"/>
    <col min="23" max="24" width="9" customWidth="1"/>
    <col min="25" max="25" width="9" style="45" customWidth="1"/>
    <col min="26" max="32" width="9" customWidth="1"/>
  </cols>
  <sheetData>
    <row r="1" spans="1:31" ht="17.25" thickBot="1" x14ac:dyDescent="0.3">
      <c r="A1" s="48"/>
      <c r="B1" s="691"/>
      <c r="C1" s="692"/>
      <c r="D1" s="98">
        <f ca="1">NOW()</f>
        <v>44378.639376041669</v>
      </c>
      <c r="E1" s="693" t="s">
        <v>376</v>
      </c>
      <c r="F1" s="691"/>
      <c r="G1" s="691"/>
      <c r="H1" s="691"/>
      <c r="I1" s="691"/>
      <c r="J1" s="691"/>
      <c r="K1" s="691"/>
      <c r="L1" s="691"/>
      <c r="M1" s="691"/>
      <c r="N1" s="99"/>
      <c r="O1" s="693" t="s">
        <v>0</v>
      </c>
      <c r="P1" s="691"/>
      <c r="Q1" s="691"/>
      <c r="R1" s="691"/>
      <c r="S1" s="100"/>
      <c r="T1" s="101"/>
      <c r="U1" s="51"/>
      <c r="V1" s="102"/>
      <c r="W1" s="135"/>
      <c r="X1" s="685" t="s">
        <v>1</v>
      </c>
      <c r="Y1" s="686"/>
      <c r="Z1" s="688" t="s">
        <v>2</v>
      </c>
      <c r="AA1" s="689"/>
      <c r="AB1" s="689"/>
      <c r="AC1" s="689"/>
      <c r="AD1" s="689"/>
      <c r="AE1" s="690"/>
    </row>
    <row r="2" spans="1:31" ht="21" customHeight="1" thickBot="1" x14ac:dyDescent="0.3">
      <c r="A2" s="469" t="s">
        <v>3</v>
      </c>
      <c r="B2" s="470" t="s">
        <v>4</v>
      </c>
      <c r="C2" s="471" t="s">
        <v>5</v>
      </c>
      <c r="D2" s="227" t="s">
        <v>6</v>
      </c>
      <c r="E2" s="410" t="s">
        <v>176</v>
      </c>
      <c r="F2" s="228" t="s">
        <v>396</v>
      </c>
      <c r="G2" s="229" t="s">
        <v>372</v>
      </c>
      <c r="H2" s="229" t="s">
        <v>373</v>
      </c>
      <c r="I2" s="229" t="s">
        <v>374</v>
      </c>
      <c r="J2" s="230" t="s">
        <v>375</v>
      </c>
      <c r="K2" s="230" t="s">
        <v>377</v>
      </c>
      <c r="L2" s="231" t="s">
        <v>175</v>
      </c>
      <c r="M2" s="232" t="s">
        <v>7</v>
      </c>
      <c r="N2" s="103" t="s">
        <v>8</v>
      </c>
      <c r="O2" s="104" t="s">
        <v>378</v>
      </c>
      <c r="P2" s="105" t="s">
        <v>393</v>
      </c>
      <c r="Q2" s="105" t="s">
        <v>394</v>
      </c>
      <c r="R2" s="307" t="s">
        <v>395</v>
      </c>
      <c r="S2" s="305" t="s">
        <v>9</v>
      </c>
      <c r="T2" s="106" t="s">
        <v>10</v>
      </c>
      <c r="U2" s="107" t="s">
        <v>11</v>
      </c>
      <c r="V2" s="108" t="s">
        <v>12</v>
      </c>
      <c r="W2" s="53" t="s">
        <v>13</v>
      </c>
      <c r="X2" s="52" t="s">
        <v>14</v>
      </c>
      <c r="Y2" s="109" t="s">
        <v>15</v>
      </c>
      <c r="Z2" s="11" t="s">
        <v>16</v>
      </c>
      <c r="AA2" s="9" t="s">
        <v>17</v>
      </c>
      <c r="AB2" s="9" t="s">
        <v>13</v>
      </c>
      <c r="AC2" s="9" t="s">
        <v>18</v>
      </c>
      <c r="AD2" s="9" t="s">
        <v>19</v>
      </c>
      <c r="AE2" s="10"/>
    </row>
    <row r="3" spans="1:31" ht="21" hidden="1" customHeight="1" thickBot="1" x14ac:dyDescent="0.3">
      <c r="A3" s="21" t="s">
        <v>413</v>
      </c>
      <c r="B3" s="475" t="s">
        <v>21</v>
      </c>
      <c r="C3" s="476" t="s">
        <v>22</v>
      </c>
      <c r="D3" s="466"/>
      <c r="E3" s="313">
        <v>8</v>
      </c>
      <c r="F3" s="46">
        <v>10</v>
      </c>
      <c r="G3" s="201">
        <v>5</v>
      </c>
      <c r="H3" s="201">
        <v>4.5</v>
      </c>
      <c r="I3" s="247">
        <v>5</v>
      </c>
      <c r="J3" s="193">
        <v>5</v>
      </c>
      <c r="K3" s="193">
        <v>3</v>
      </c>
      <c r="L3" s="247">
        <v>9</v>
      </c>
      <c r="M3" s="116"/>
      <c r="N3" s="180">
        <f>SUM(E3:L3)</f>
        <v>49.5</v>
      </c>
      <c r="O3" s="418">
        <v>10</v>
      </c>
      <c r="P3" s="419">
        <v>10</v>
      </c>
      <c r="Q3" s="419"/>
      <c r="R3" s="419"/>
      <c r="S3" s="116">
        <f t="shared" ref="S3:S34" si="0">SUM(O3:R3)</f>
        <v>20</v>
      </c>
      <c r="T3" s="164">
        <f>S3/0.4</f>
        <v>50</v>
      </c>
      <c r="U3" s="136">
        <f t="shared" ref="U3:U34" si="1">N3/0.6</f>
        <v>82.5</v>
      </c>
      <c r="V3" s="137">
        <f t="shared" ref="V3:V34" si="2">N3+S3</f>
        <v>69.5</v>
      </c>
      <c r="W3" s="8"/>
      <c r="X3" s="7"/>
      <c r="Y3" s="77">
        <f>9-X3</f>
        <v>9</v>
      </c>
      <c r="Z3" s="75"/>
      <c r="AA3" s="7"/>
      <c r="AB3" s="86" t="e">
        <f>RANK(Z3,$Z$3:$Z$140)</f>
        <v>#N/A</v>
      </c>
      <c r="AC3" s="57" t="e">
        <f>100.4-AB3*0.4</f>
        <v>#N/A</v>
      </c>
      <c r="AD3" s="78">
        <f>Z3*5</f>
        <v>0</v>
      </c>
      <c r="AE3" s="79" t="e">
        <f>MAX(AC3:AD3)</f>
        <v>#N/A</v>
      </c>
    </row>
    <row r="4" spans="1:31" ht="21" hidden="1" customHeight="1" thickBot="1" x14ac:dyDescent="0.3">
      <c r="A4" s="12" t="s">
        <v>413</v>
      </c>
      <c r="B4" s="474" t="s">
        <v>23</v>
      </c>
      <c r="C4" s="477" t="s">
        <v>24</v>
      </c>
      <c r="D4" s="467"/>
      <c r="E4" s="314">
        <v>8</v>
      </c>
      <c r="F4" s="47">
        <v>10</v>
      </c>
      <c r="G4" s="202">
        <v>5</v>
      </c>
      <c r="H4" s="202">
        <v>4</v>
      </c>
      <c r="I4" s="248">
        <v>5</v>
      </c>
      <c r="J4" s="194">
        <v>5</v>
      </c>
      <c r="K4" s="194">
        <v>10</v>
      </c>
      <c r="L4" s="248">
        <v>9</v>
      </c>
      <c r="M4" s="114"/>
      <c r="N4" s="177">
        <f t="shared" ref="N4:N67" si="3">SUM(E4:L4)</f>
        <v>56</v>
      </c>
      <c r="O4" s="416">
        <v>10</v>
      </c>
      <c r="P4" s="417">
        <v>10</v>
      </c>
      <c r="Q4" s="417">
        <v>10</v>
      </c>
      <c r="R4" s="417">
        <v>7.5</v>
      </c>
      <c r="S4" s="116">
        <f t="shared" si="0"/>
        <v>37.5</v>
      </c>
      <c r="T4" s="115">
        <f>S4/0.4</f>
        <v>93.75</v>
      </c>
      <c r="U4" s="117">
        <f t="shared" si="1"/>
        <v>93.333333333333343</v>
      </c>
      <c r="V4" s="118">
        <f t="shared" si="2"/>
        <v>93.5</v>
      </c>
      <c r="W4" s="4"/>
      <c r="X4" s="3"/>
      <c r="Y4" s="77">
        <f t="shared" ref="Y4:Y60" si="4">9-X4</f>
        <v>9</v>
      </c>
      <c r="Z4" s="49"/>
      <c r="AA4" s="3"/>
      <c r="AB4" s="86" t="e">
        <f t="shared" ref="AB4:AB67" si="5">RANK(Z4,$Z$3:$Z$140)</f>
        <v>#N/A</v>
      </c>
      <c r="AC4" s="75" t="e">
        <f t="shared" ref="AC4:AC67" si="6">100.4-AB4*0.4</f>
        <v>#N/A</v>
      </c>
      <c r="AD4" s="76">
        <f t="shared" ref="AD4:AD67" si="7">Z4*5</f>
        <v>0</v>
      </c>
      <c r="AE4" s="77" t="e">
        <f t="shared" ref="AE4:AE67" si="8">MAX(AC4:AD4)</f>
        <v>#N/A</v>
      </c>
    </row>
    <row r="5" spans="1:31" ht="21" hidden="1" customHeight="1" thickBot="1" x14ac:dyDescent="0.3">
      <c r="A5" s="12" t="s">
        <v>413</v>
      </c>
      <c r="B5" s="474" t="s">
        <v>25</v>
      </c>
      <c r="C5" s="477" t="s">
        <v>26</v>
      </c>
      <c r="D5" s="468"/>
      <c r="E5" s="314">
        <v>8</v>
      </c>
      <c r="F5" s="47">
        <v>5</v>
      </c>
      <c r="G5" s="202">
        <v>4.5</v>
      </c>
      <c r="H5" s="202">
        <v>5</v>
      </c>
      <c r="I5" s="248">
        <v>5</v>
      </c>
      <c r="J5" s="194">
        <v>3</v>
      </c>
      <c r="K5" s="194">
        <v>10</v>
      </c>
      <c r="L5" s="248">
        <v>9</v>
      </c>
      <c r="M5" s="114"/>
      <c r="N5" s="177">
        <f t="shared" si="3"/>
        <v>49.5</v>
      </c>
      <c r="O5" s="416">
        <v>3</v>
      </c>
      <c r="P5" s="417">
        <v>10</v>
      </c>
      <c r="Q5" s="417"/>
      <c r="R5" s="417"/>
      <c r="S5" s="116">
        <f t="shared" si="0"/>
        <v>13</v>
      </c>
      <c r="T5" s="115">
        <f t="shared" ref="T5:T68" si="9">S5/0.4</f>
        <v>32.5</v>
      </c>
      <c r="U5" s="117">
        <f t="shared" si="1"/>
        <v>82.5</v>
      </c>
      <c r="V5" s="118">
        <f t="shared" si="2"/>
        <v>62.5</v>
      </c>
      <c r="W5" s="4"/>
      <c r="X5" s="3"/>
      <c r="Y5" s="77">
        <f t="shared" si="4"/>
        <v>9</v>
      </c>
      <c r="Z5" s="49"/>
      <c r="AA5" s="3"/>
      <c r="AB5" s="86" t="e">
        <f t="shared" si="5"/>
        <v>#N/A</v>
      </c>
      <c r="AC5" s="75" t="e">
        <f t="shared" si="6"/>
        <v>#N/A</v>
      </c>
      <c r="AD5" s="76">
        <f t="shared" si="7"/>
        <v>0</v>
      </c>
      <c r="AE5" s="77" t="e">
        <f t="shared" si="8"/>
        <v>#N/A</v>
      </c>
    </row>
    <row r="6" spans="1:31" ht="21" hidden="1" customHeight="1" thickBot="1" x14ac:dyDescent="0.3">
      <c r="A6" s="12" t="s">
        <v>413</v>
      </c>
      <c r="B6" s="474" t="s">
        <v>27</v>
      </c>
      <c r="C6" s="477" t="s">
        <v>28</v>
      </c>
      <c r="D6" s="467"/>
      <c r="E6" s="314">
        <v>8</v>
      </c>
      <c r="F6" s="47">
        <v>5</v>
      </c>
      <c r="G6" s="202">
        <v>5</v>
      </c>
      <c r="H6" s="202">
        <v>4</v>
      </c>
      <c r="I6" s="248">
        <v>5</v>
      </c>
      <c r="J6" s="194">
        <v>5</v>
      </c>
      <c r="K6" s="194">
        <v>3</v>
      </c>
      <c r="L6" s="248">
        <v>9</v>
      </c>
      <c r="M6" s="114"/>
      <c r="N6" s="177">
        <f t="shared" si="3"/>
        <v>44</v>
      </c>
      <c r="O6" s="416">
        <v>10</v>
      </c>
      <c r="P6" s="417">
        <v>10</v>
      </c>
      <c r="Q6" s="417">
        <v>10</v>
      </c>
      <c r="R6" s="417">
        <v>6</v>
      </c>
      <c r="S6" s="116">
        <f t="shared" si="0"/>
        <v>36</v>
      </c>
      <c r="T6" s="115">
        <f t="shared" si="9"/>
        <v>90</v>
      </c>
      <c r="U6" s="117">
        <f t="shared" si="1"/>
        <v>73.333333333333343</v>
      </c>
      <c r="V6" s="118">
        <f t="shared" si="2"/>
        <v>80</v>
      </c>
      <c r="W6" s="4"/>
      <c r="X6" s="3"/>
      <c r="Y6" s="77">
        <f t="shared" si="4"/>
        <v>9</v>
      </c>
      <c r="Z6" s="49"/>
      <c r="AA6" s="3"/>
      <c r="AB6" s="86" t="e">
        <f t="shared" si="5"/>
        <v>#N/A</v>
      </c>
      <c r="AC6" s="75" t="e">
        <f t="shared" si="6"/>
        <v>#N/A</v>
      </c>
      <c r="AD6" s="76">
        <f t="shared" si="7"/>
        <v>0</v>
      </c>
      <c r="AE6" s="77" t="e">
        <f t="shared" si="8"/>
        <v>#N/A</v>
      </c>
    </row>
    <row r="7" spans="1:31" ht="21" hidden="1" customHeight="1" thickBot="1" x14ac:dyDescent="0.3">
      <c r="A7" s="12" t="s">
        <v>413</v>
      </c>
      <c r="B7" s="474" t="s">
        <v>29</v>
      </c>
      <c r="C7" s="477" t="s">
        <v>30</v>
      </c>
      <c r="D7" s="467"/>
      <c r="E7" s="314">
        <v>8</v>
      </c>
      <c r="F7" s="47">
        <v>10</v>
      </c>
      <c r="G7" s="202">
        <v>5</v>
      </c>
      <c r="H7" s="202">
        <v>4</v>
      </c>
      <c r="I7" s="248">
        <v>5</v>
      </c>
      <c r="J7" s="194">
        <v>5</v>
      </c>
      <c r="K7" s="194">
        <v>10</v>
      </c>
      <c r="L7" s="248">
        <v>9</v>
      </c>
      <c r="M7" s="114"/>
      <c r="N7" s="177">
        <f t="shared" si="3"/>
        <v>56</v>
      </c>
      <c r="O7" s="416">
        <v>10</v>
      </c>
      <c r="P7" s="417">
        <v>10</v>
      </c>
      <c r="Q7" s="417">
        <v>10</v>
      </c>
      <c r="R7" s="417">
        <v>7.5</v>
      </c>
      <c r="S7" s="116">
        <f t="shared" si="0"/>
        <v>37.5</v>
      </c>
      <c r="T7" s="115">
        <f t="shared" si="9"/>
        <v>93.75</v>
      </c>
      <c r="U7" s="117">
        <f t="shared" si="1"/>
        <v>93.333333333333343</v>
      </c>
      <c r="V7" s="118">
        <f t="shared" si="2"/>
        <v>93.5</v>
      </c>
      <c r="W7" s="4"/>
      <c r="X7" s="3"/>
      <c r="Y7" s="77">
        <f t="shared" si="4"/>
        <v>9</v>
      </c>
      <c r="Z7" s="49"/>
      <c r="AA7" s="3"/>
      <c r="AB7" s="86" t="e">
        <f t="shared" si="5"/>
        <v>#N/A</v>
      </c>
      <c r="AC7" s="75" t="e">
        <f t="shared" si="6"/>
        <v>#N/A</v>
      </c>
      <c r="AD7" s="76">
        <f t="shared" si="7"/>
        <v>0</v>
      </c>
      <c r="AE7" s="77" t="e">
        <f t="shared" si="8"/>
        <v>#N/A</v>
      </c>
    </row>
    <row r="8" spans="1:31" ht="21" hidden="1" customHeight="1" thickBot="1" x14ac:dyDescent="0.3">
      <c r="A8" s="12" t="s">
        <v>413</v>
      </c>
      <c r="B8" s="474" t="s">
        <v>31</v>
      </c>
      <c r="C8" s="477" t="s">
        <v>32</v>
      </c>
      <c r="D8" s="467"/>
      <c r="E8" s="314">
        <v>8</v>
      </c>
      <c r="F8" s="47">
        <v>5</v>
      </c>
      <c r="G8" s="202">
        <v>4</v>
      </c>
      <c r="H8" s="202">
        <v>3.5</v>
      </c>
      <c r="I8" s="248">
        <v>5</v>
      </c>
      <c r="J8" s="194">
        <v>5</v>
      </c>
      <c r="K8" s="194">
        <v>10</v>
      </c>
      <c r="L8" s="248">
        <v>9</v>
      </c>
      <c r="M8" s="114"/>
      <c r="N8" s="177">
        <f t="shared" si="3"/>
        <v>49.5</v>
      </c>
      <c r="O8" s="416">
        <v>10</v>
      </c>
      <c r="P8" s="417">
        <v>10</v>
      </c>
      <c r="Q8" s="417">
        <v>10</v>
      </c>
      <c r="R8" s="417">
        <v>7.5</v>
      </c>
      <c r="S8" s="116">
        <f t="shared" si="0"/>
        <v>37.5</v>
      </c>
      <c r="T8" s="115">
        <f t="shared" si="9"/>
        <v>93.75</v>
      </c>
      <c r="U8" s="117">
        <f t="shared" si="1"/>
        <v>82.5</v>
      </c>
      <c r="V8" s="118">
        <f t="shared" si="2"/>
        <v>87</v>
      </c>
      <c r="W8" s="4"/>
      <c r="X8" s="3"/>
      <c r="Y8" s="77">
        <f t="shared" si="4"/>
        <v>9</v>
      </c>
      <c r="Z8" s="49"/>
      <c r="AA8" s="3"/>
      <c r="AB8" s="86" t="e">
        <f t="shared" si="5"/>
        <v>#N/A</v>
      </c>
      <c r="AC8" s="75" t="e">
        <f t="shared" si="6"/>
        <v>#N/A</v>
      </c>
      <c r="AD8" s="76">
        <f t="shared" si="7"/>
        <v>0</v>
      </c>
      <c r="AE8" s="77" t="e">
        <f t="shared" si="8"/>
        <v>#N/A</v>
      </c>
    </row>
    <row r="9" spans="1:31" ht="21" hidden="1" customHeight="1" thickBot="1" x14ac:dyDescent="0.3">
      <c r="A9" s="12" t="s">
        <v>413</v>
      </c>
      <c r="B9" s="474" t="s">
        <v>33</v>
      </c>
      <c r="C9" s="477" t="s">
        <v>362</v>
      </c>
      <c r="D9" s="480"/>
      <c r="E9" s="314">
        <v>8</v>
      </c>
      <c r="F9" s="47">
        <v>5</v>
      </c>
      <c r="G9" s="202">
        <v>4.5</v>
      </c>
      <c r="H9" s="202">
        <v>4</v>
      </c>
      <c r="I9" s="248">
        <v>5</v>
      </c>
      <c r="J9" s="194">
        <v>5</v>
      </c>
      <c r="K9" s="194">
        <v>3</v>
      </c>
      <c r="L9" s="248">
        <v>9</v>
      </c>
      <c r="M9" s="114"/>
      <c r="N9" s="177">
        <f t="shared" si="3"/>
        <v>43.5</v>
      </c>
      <c r="O9" s="416">
        <v>10</v>
      </c>
      <c r="P9" s="417">
        <v>10</v>
      </c>
      <c r="Q9" s="417"/>
      <c r="R9" s="417"/>
      <c r="S9" s="116">
        <f t="shared" si="0"/>
        <v>20</v>
      </c>
      <c r="T9" s="115">
        <f t="shared" si="9"/>
        <v>50</v>
      </c>
      <c r="U9" s="117">
        <f t="shared" si="1"/>
        <v>72.5</v>
      </c>
      <c r="V9" s="118">
        <f t="shared" si="2"/>
        <v>63.5</v>
      </c>
      <c r="W9" s="4"/>
      <c r="X9" s="3"/>
      <c r="Y9" s="77">
        <f t="shared" si="4"/>
        <v>9</v>
      </c>
      <c r="Z9" s="49"/>
      <c r="AA9" s="3"/>
      <c r="AB9" s="86" t="e">
        <f t="shared" si="5"/>
        <v>#N/A</v>
      </c>
      <c r="AC9" s="75" t="e">
        <f t="shared" si="6"/>
        <v>#N/A</v>
      </c>
      <c r="AD9" s="76">
        <f t="shared" si="7"/>
        <v>0</v>
      </c>
      <c r="AE9" s="77" t="e">
        <f t="shared" si="8"/>
        <v>#N/A</v>
      </c>
    </row>
    <row r="10" spans="1:31" ht="21" hidden="1" customHeight="1" thickBot="1" x14ac:dyDescent="0.3">
      <c r="A10" s="12" t="s">
        <v>413</v>
      </c>
      <c r="B10" s="474" t="s">
        <v>34</v>
      </c>
      <c r="C10" s="477" t="s">
        <v>35</v>
      </c>
      <c r="D10" s="467"/>
      <c r="E10" s="314">
        <v>8</v>
      </c>
      <c r="F10" s="47">
        <v>10</v>
      </c>
      <c r="G10" s="202">
        <v>4</v>
      </c>
      <c r="H10" s="202">
        <v>4</v>
      </c>
      <c r="I10" s="248">
        <v>5</v>
      </c>
      <c r="J10" s="194">
        <v>5</v>
      </c>
      <c r="K10" s="194">
        <v>3</v>
      </c>
      <c r="L10" s="248">
        <v>9</v>
      </c>
      <c r="M10" s="114"/>
      <c r="N10" s="177">
        <f t="shared" si="3"/>
        <v>48</v>
      </c>
      <c r="O10" s="416">
        <v>10</v>
      </c>
      <c r="P10" s="417">
        <v>10</v>
      </c>
      <c r="Q10" s="417">
        <v>10</v>
      </c>
      <c r="R10" s="417"/>
      <c r="S10" s="116">
        <f t="shared" si="0"/>
        <v>30</v>
      </c>
      <c r="T10" s="115">
        <f t="shared" si="9"/>
        <v>75</v>
      </c>
      <c r="U10" s="117">
        <f t="shared" si="1"/>
        <v>80</v>
      </c>
      <c r="V10" s="118">
        <f t="shared" si="2"/>
        <v>78</v>
      </c>
      <c r="W10" s="4"/>
      <c r="X10" s="3"/>
      <c r="Y10" s="77">
        <f t="shared" si="4"/>
        <v>9</v>
      </c>
      <c r="Z10" s="49"/>
      <c r="AA10" s="3"/>
      <c r="AB10" s="86" t="e">
        <f t="shared" si="5"/>
        <v>#N/A</v>
      </c>
      <c r="AC10" s="75" t="e">
        <f t="shared" si="6"/>
        <v>#N/A</v>
      </c>
      <c r="AD10" s="76">
        <f t="shared" si="7"/>
        <v>0</v>
      </c>
      <c r="AE10" s="77" t="e">
        <f t="shared" si="8"/>
        <v>#N/A</v>
      </c>
    </row>
    <row r="11" spans="1:31" ht="21" hidden="1" customHeight="1" thickBot="1" x14ac:dyDescent="0.3">
      <c r="A11" s="12" t="s">
        <v>413</v>
      </c>
      <c r="B11" s="474" t="s">
        <v>36</v>
      </c>
      <c r="C11" s="477" t="s">
        <v>37</v>
      </c>
      <c r="D11" s="467"/>
      <c r="E11" s="314">
        <v>8</v>
      </c>
      <c r="F11" s="47">
        <v>10</v>
      </c>
      <c r="G11" s="202">
        <v>4.5</v>
      </c>
      <c r="H11" s="202">
        <v>5</v>
      </c>
      <c r="I11" s="248">
        <v>5</v>
      </c>
      <c r="J11" s="194">
        <v>5</v>
      </c>
      <c r="K11" s="194">
        <v>10</v>
      </c>
      <c r="L11" s="248">
        <v>9</v>
      </c>
      <c r="M11" s="114">
        <v>2</v>
      </c>
      <c r="N11" s="177">
        <f t="shared" si="3"/>
        <v>56.5</v>
      </c>
      <c r="O11" s="416">
        <v>10</v>
      </c>
      <c r="P11" s="417">
        <v>10</v>
      </c>
      <c r="Q11" s="417">
        <v>10</v>
      </c>
      <c r="R11" s="417">
        <v>10</v>
      </c>
      <c r="S11" s="116">
        <f t="shared" si="0"/>
        <v>40</v>
      </c>
      <c r="T11" s="115">
        <f t="shared" si="9"/>
        <v>100</v>
      </c>
      <c r="U11" s="117">
        <f t="shared" si="1"/>
        <v>94.166666666666671</v>
      </c>
      <c r="V11" s="118">
        <f t="shared" si="2"/>
        <v>96.5</v>
      </c>
      <c r="W11" s="4"/>
      <c r="X11" s="3"/>
      <c r="Y11" s="77">
        <f t="shared" si="4"/>
        <v>9</v>
      </c>
      <c r="Z11" s="49"/>
      <c r="AA11" s="3"/>
      <c r="AB11" s="86" t="e">
        <f t="shared" si="5"/>
        <v>#N/A</v>
      </c>
      <c r="AC11" s="75" t="e">
        <f t="shared" si="6"/>
        <v>#N/A</v>
      </c>
      <c r="AD11" s="76">
        <f t="shared" si="7"/>
        <v>0</v>
      </c>
      <c r="AE11" s="77" t="e">
        <f t="shared" si="8"/>
        <v>#N/A</v>
      </c>
    </row>
    <row r="12" spans="1:31" ht="21" hidden="1" customHeight="1" thickBot="1" x14ac:dyDescent="0.3">
      <c r="A12" s="694" t="s">
        <v>413</v>
      </c>
      <c r="B12" s="695" t="s">
        <v>38</v>
      </c>
      <c r="C12" s="696" t="s">
        <v>39</v>
      </c>
      <c r="D12" s="697"/>
      <c r="E12" s="698">
        <v>8</v>
      </c>
      <c r="F12" s="142">
        <v>5</v>
      </c>
      <c r="G12" s="204">
        <v>5.5</v>
      </c>
      <c r="H12" s="204">
        <v>4</v>
      </c>
      <c r="I12" s="252">
        <v>5</v>
      </c>
      <c r="J12" s="196">
        <v>3.5</v>
      </c>
      <c r="K12" s="196">
        <v>3</v>
      </c>
      <c r="L12" s="252">
        <v>9</v>
      </c>
      <c r="M12" s="145">
        <v>5</v>
      </c>
      <c r="N12" s="179">
        <f>SUM(E12:M12)</f>
        <v>48</v>
      </c>
      <c r="O12" s="699">
        <v>3</v>
      </c>
      <c r="P12" s="700">
        <v>3</v>
      </c>
      <c r="Q12" s="700">
        <v>3</v>
      </c>
      <c r="R12" s="700">
        <v>3</v>
      </c>
      <c r="S12" s="701">
        <f t="shared" si="0"/>
        <v>12</v>
      </c>
      <c r="T12" s="702">
        <f t="shared" si="9"/>
        <v>30</v>
      </c>
      <c r="U12" s="147">
        <f t="shared" si="1"/>
        <v>80</v>
      </c>
      <c r="V12" s="191">
        <f t="shared" si="2"/>
        <v>60</v>
      </c>
      <c r="W12" s="27"/>
      <c r="X12" s="26"/>
      <c r="Y12" s="77">
        <f t="shared" si="4"/>
        <v>9</v>
      </c>
      <c r="Z12" s="92"/>
      <c r="AA12" s="26"/>
      <c r="AB12" s="86" t="e">
        <f t="shared" si="5"/>
        <v>#N/A</v>
      </c>
      <c r="AC12" s="75" t="e">
        <f t="shared" si="6"/>
        <v>#N/A</v>
      </c>
      <c r="AD12" s="76">
        <f t="shared" si="7"/>
        <v>0</v>
      </c>
      <c r="AE12" s="77" t="e">
        <f t="shared" si="8"/>
        <v>#N/A</v>
      </c>
    </row>
    <row r="13" spans="1:31" ht="21" hidden="1" customHeight="1" thickBot="1" x14ac:dyDescent="0.3">
      <c r="A13" s="21" t="s">
        <v>413</v>
      </c>
      <c r="B13" s="38" t="s">
        <v>40</v>
      </c>
      <c r="C13" s="703" t="s">
        <v>41</v>
      </c>
      <c r="D13" s="466"/>
      <c r="E13" s="313">
        <v>8</v>
      </c>
      <c r="F13" s="46">
        <v>5</v>
      </c>
      <c r="G13" s="201">
        <v>4.5</v>
      </c>
      <c r="H13" s="201">
        <v>4.5</v>
      </c>
      <c r="I13" s="247">
        <v>5</v>
      </c>
      <c r="J13" s="193">
        <v>5</v>
      </c>
      <c r="K13" s="193">
        <v>3</v>
      </c>
      <c r="L13" s="247">
        <v>9</v>
      </c>
      <c r="M13" s="116"/>
      <c r="N13" s="180">
        <f t="shared" si="3"/>
        <v>44</v>
      </c>
      <c r="O13" s="418">
        <v>3</v>
      </c>
      <c r="P13" s="419">
        <v>8</v>
      </c>
      <c r="Q13" s="419">
        <v>8</v>
      </c>
      <c r="R13" s="419"/>
      <c r="S13" s="116">
        <f t="shared" si="0"/>
        <v>19</v>
      </c>
      <c r="T13" s="164">
        <f t="shared" si="9"/>
        <v>47.5</v>
      </c>
      <c r="U13" s="136">
        <f t="shared" si="1"/>
        <v>73.333333333333343</v>
      </c>
      <c r="V13" s="137">
        <f t="shared" si="2"/>
        <v>63</v>
      </c>
      <c r="W13" s="23"/>
      <c r="X13" s="22"/>
      <c r="Y13" s="77">
        <f t="shared" si="4"/>
        <v>9</v>
      </c>
      <c r="Z13" s="57"/>
      <c r="AA13" s="22"/>
      <c r="AB13" s="86" t="e">
        <f t="shared" si="5"/>
        <v>#N/A</v>
      </c>
      <c r="AC13" s="75" t="e">
        <f t="shared" si="6"/>
        <v>#N/A</v>
      </c>
      <c r="AD13" s="76">
        <f t="shared" si="7"/>
        <v>0</v>
      </c>
      <c r="AE13" s="77" t="e">
        <f t="shared" si="8"/>
        <v>#N/A</v>
      </c>
    </row>
    <row r="14" spans="1:31" ht="21" hidden="1" customHeight="1" thickBot="1" x14ac:dyDescent="0.3">
      <c r="A14" s="12" t="s">
        <v>413</v>
      </c>
      <c r="B14" s="1" t="s">
        <v>42</v>
      </c>
      <c r="C14" s="478" t="s">
        <v>43</v>
      </c>
      <c r="D14" s="467"/>
      <c r="E14" s="314">
        <v>8</v>
      </c>
      <c r="F14" s="47">
        <v>10</v>
      </c>
      <c r="G14" s="202">
        <v>5</v>
      </c>
      <c r="H14" s="202">
        <v>4.5</v>
      </c>
      <c r="I14" s="248">
        <v>5</v>
      </c>
      <c r="J14" s="194">
        <v>5</v>
      </c>
      <c r="K14" s="194">
        <v>3</v>
      </c>
      <c r="L14" s="248">
        <v>9</v>
      </c>
      <c r="M14" s="114"/>
      <c r="N14" s="177">
        <f t="shared" si="3"/>
        <v>49.5</v>
      </c>
      <c r="O14" s="416">
        <v>3</v>
      </c>
      <c r="P14" s="417">
        <v>2.5</v>
      </c>
      <c r="Q14" s="417">
        <v>2.5</v>
      </c>
      <c r="R14" s="417">
        <v>2.5</v>
      </c>
      <c r="S14" s="116">
        <f t="shared" si="0"/>
        <v>10.5</v>
      </c>
      <c r="T14" s="115">
        <f t="shared" si="9"/>
        <v>26.25</v>
      </c>
      <c r="U14" s="117">
        <f t="shared" si="1"/>
        <v>82.5</v>
      </c>
      <c r="V14" s="118">
        <f t="shared" si="2"/>
        <v>60</v>
      </c>
      <c r="W14" s="4"/>
      <c r="X14" s="3"/>
      <c r="Y14" s="77">
        <f t="shared" si="4"/>
        <v>9</v>
      </c>
      <c r="Z14" s="49"/>
      <c r="AA14" s="3"/>
      <c r="AB14" s="86" t="e">
        <f t="shared" si="5"/>
        <v>#N/A</v>
      </c>
      <c r="AC14" s="75" t="e">
        <f t="shared" si="6"/>
        <v>#N/A</v>
      </c>
      <c r="AD14" s="76">
        <f t="shared" si="7"/>
        <v>0</v>
      </c>
      <c r="AE14" s="77" t="e">
        <f t="shared" si="8"/>
        <v>#N/A</v>
      </c>
    </row>
    <row r="15" spans="1:31" ht="21" hidden="1" customHeight="1" thickBot="1" x14ac:dyDescent="0.3">
      <c r="A15" s="12" t="s">
        <v>413</v>
      </c>
      <c r="B15" s="1" t="s">
        <v>44</v>
      </c>
      <c r="C15" s="478" t="s">
        <v>45</v>
      </c>
      <c r="D15" s="467"/>
      <c r="E15" s="314">
        <v>8</v>
      </c>
      <c r="F15" s="47">
        <v>5</v>
      </c>
      <c r="G15" s="202">
        <v>4.75</v>
      </c>
      <c r="H15" s="202">
        <v>5</v>
      </c>
      <c r="I15" s="248">
        <v>5</v>
      </c>
      <c r="J15" s="194">
        <v>5</v>
      </c>
      <c r="K15" s="194">
        <v>3</v>
      </c>
      <c r="L15" s="248">
        <v>9</v>
      </c>
      <c r="M15" s="114"/>
      <c r="N15" s="177">
        <f t="shared" si="3"/>
        <v>44.75</v>
      </c>
      <c r="O15" s="416">
        <v>10</v>
      </c>
      <c r="P15" s="417">
        <v>6</v>
      </c>
      <c r="Q15" s="417">
        <v>6</v>
      </c>
      <c r="R15" s="417">
        <v>6</v>
      </c>
      <c r="S15" s="116">
        <f t="shared" si="0"/>
        <v>28</v>
      </c>
      <c r="T15" s="115">
        <f t="shared" si="9"/>
        <v>70</v>
      </c>
      <c r="U15" s="117">
        <f t="shared" si="1"/>
        <v>74.583333333333343</v>
      </c>
      <c r="V15" s="118">
        <f t="shared" si="2"/>
        <v>72.75</v>
      </c>
      <c r="W15" s="4"/>
      <c r="X15" s="3"/>
      <c r="Y15" s="77">
        <f t="shared" si="4"/>
        <v>9</v>
      </c>
      <c r="Z15" s="49"/>
      <c r="AA15" s="3"/>
      <c r="AB15" s="86" t="e">
        <f t="shared" si="5"/>
        <v>#N/A</v>
      </c>
      <c r="AC15" s="75" t="e">
        <f t="shared" si="6"/>
        <v>#N/A</v>
      </c>
      <c r="AD15" s="76">
        <f t="shared" si="7"/>
        <v>0</v>
      </c>
      <c r="AE15" s="77" t="e">
        <f t="shared" si="8"/>
        <v>#N/A</v>
      </c>
    </row>
    <row r="16" spans="1:31" ht="21" hidden="1" customHeight="1" thickBot="1" x14ac:dyDescent="0.3">
      <c r="A16" s="12" t="s">
        <v>413</v>
      </c>
      <c r="B16" s="1" t="s">
        <v>46</v>
      </c>
      <c r="C16" s="478" t="s">
        <v>47</v>
      </c>
      <c r="D16" s="480"/>
      <c r="E16" s="314">
        <v>8</v>
      </c>
      <c r="F16" s="47">
        <v>5</v>
      </c>
      <c r="G16" s="202">
        <v>5</v>
      </c>
      <c r="H16" s="202">
        <v>5</v>
      </c>
      <c r="I16" s="248">
        <v>5</v>
      </c>
      <c r="J16" s="194">
        <v>5</v>
      </c>
      <c r="K16" s="194">
        <v>3</v>
      </c>
      <c r="L16" s="248">
        <v>9</v>
      </c>
      <c r="M16" s="114"/>
      <c r="N16" s="177">
        <f t="shared" si="3"/>
        <v>45</v>
      </c>
      <c r="O16" s="416">
        <v>10</v>
      </c>
      <c r="P16" s="417"/>
      <c r="Q16" s="417">
        <v>10</v>
      </c>
      <c r="R16" s="420"/>
      <c r="S16" s="116">
        <f t="shared" si="0"/>
        <v>20</v>
      </c>
      <c r="T16" s="115">
        <f t="shared" si="9"/>
        <v>50</v>
      </c>
      <c r="U16" s="117">
        <f t="shared" si="1"/>
        <v>75</v>
      </c>
      <c r="V16" s="118">
        <f t="shared" si="2"/>
        <v>65</v>
      </c>
      <c r="W16" s="4"/>
      <c r="X16" s="3"/>
      <c r="Y16" s="77">
        <f t="shared" si="4"/>
        <v>9</v>
      </c>
      <c r="Z16" s="49"/>
      <c r="AA16" s="3"/>
      <c r="AB16" s="86" t="e">
        <f t="shared" si="5"/>
        <v>#N/A</v>
      </c>
      <c r="AC16" s="75" t="e">
        <f t="shared" si="6"/>
        <v>#N/A</v>
      </c>
      <c r="AD16" s="76">
        <f t="shared" si="7"/>
        <v>0</v>
      </c>
      <c r="AE16" s="77" t="e">
        <f t="shared" si="8"/>
        <v>#N/A</v>
      </c>
    </row>
    <row r="17" spans="1:31" ht="21" hidden="1" customHeight="1" thickBot="1" x14ac:dyDescent="0.3">
      <c r="A17" s="12" t="s">
        <v>413</v>
      </c>
      <c r="B17" s="1" t="s">
        <v>48</v>
      </c>
      <c r="C17" s="477" t="s">
        <v>49</v>
      </c>
      <c r="D17" s="467"/>
      <c r="E17" s="314">
        <v>8</v>
      </c>
      <c r="F17" s="47">
        <v>5</v>
      </c>
      <c r="G17" s="202">
        <v>4.75</v>
      </c>
      <c r="H17" s="202">
        <v>4.5</v>
      </c>
      <c r="I17" s="248">
        <v>5</v>
      </c>
      <c r="J17" s="194">
        <v>4</v>
      </c>
      <c r="K17" s="194">
        <v>3</v>
      </c>
      <c r="L17" s="248">
        <v>9</v>
      </c>
      <c r="M17" s="114">
        <v>4.75</v>
      </c>
      <c r="N17" s="177">
        <f>SUM(E17:M17)</f>
        <v>48</v>
      </c>
      <c r="O17" s="416">
        <v>3</v>
      </c>
      <c r="P17" s="417">
        <v>3</v>
      </c>
      <c r="Q17" s="417">
        <v>3</v>
      </c>
      <c r="R17" s="417">
        <v>3</v>
      </c>
      <c r="S17" s="116">
        <f t="shared" si="0"/>
        <v>12</v>
      </c>
      <c r="T17" s="115">
        <f t="shared" si="9"/>
        <v>30</v>
      </c>
      <c r="U17" s="117">
        <f t="shared" si="1"/>
        <v>80</v>
      </c>
      <c r="V17" s="118">
        <f t="shared" si="2"/>
        <v>60</v>
      </c>
      <c r="W17" s="4"/>
      <c r="X17" s="3"/>
      <c r="Y17" s="77">
        <f t="shared" si="4"/>
        <v>9</v>
      </c>
      <c r="Z17" s="49"/>
      <c r="AA17" s="3"/>
      <c r="AB17" s="86" t="e">
        <f t="shared" si="5"/>
        <v>#N/A</v>
      </c>
      <c r="AC17" s="75" t="e">
        <f t="shared" si="6"/>
        <v>#N/A</v>
      </c>
      <c r="AD17" s="76">
        <f t="shared" si="7"/>
        <v>0</v>
      </c>
      <c r="AE17" s="77" t="e">
        <f t="shared" si="8"/>
        <v>#N/A</v>
      </c>
    </row>
    <row r="18" spans="1:31" ht="21" hidden="1" customHeight="1" thickBot="1" x14ac:dyDescent="0.3">
      <c r="A18" s="12" t="s">
        <v>413</v>
      </c>
      <c r="B18" s="1" t="s">
        <v>50</v>
      </c>
      <c r="C18" s="478" t="s">
        <v>51</v>
      </c>
      <c r="D18" s="467"/>
      <c r="E18" s="314">
        <v>8</v>
      </c>
      <c r="F18" s="47">
        <v>5</v>
      </c>
      <c r="G18" s="202">
        <v>5</v>
      </c>
      <c r="H18" s="202">
        <v>5</v>
      </c>
      <c r="I18" s="248">
        <v>5</v>
      </c>
      <c r="J18" s="194">
        <v>5</v>
      </c>
      <c r="K18" s="454">
        <v>3</v>
      </c>
      <c r="L18" s="248">
        <v>9</v>
      </c>
      <c r="M18" s="114"/>
      <c r="N18" s="177">
        <f t="shared" si="3"/>
        <v>45</v>
      </c>
      <c r="O18" s="416">
        <v>3</v>
      </c>
      <c r="P18" s="417">
        <v>6</v>
      </c>
      <c r="Q18" s="453">
        <v>8</v>
      </c>
      <c r="R18" s="417"/>
      <c r="S18" s="116">
        <f t="shared" si="0"/>
        <v>17</v>
      </c>
      <c r="T18" s="115">
        <f t="shared" si="9"/>
        <v>42.5</v>
      </c>
      <c r="U18" s="117">
        <f t="shared" si="1"/>
        <v>75</v>
      </c>
      <c r="V18" s="118">
        <f>N18+S18</f>
        <v>62</v>
      </c>
      <c r="W18" s="4"/>
      <c r="X18" s="3"/>
      <c r="Y18" s="77">
        <f t="shared" si="4"/>
        <v>9</v>
      </c>
      <c r="Z18" s="49"/>
      <c r="AA18" s="3"/>
      <c r="AB18" s="86" t="e">
        <f t="shared" si="5"/>
        <v>#N/A</v>
      </c>
      <c r="AC18" s="75" t="e">
        <f t="shared" si="6"/>
        <v>#N/A</v>
      </c>
      <c r="AD18" s="76">
        <f t="shared" si="7"/>
        <v>0</v>
      </c>
      <c r="AE18" s="77" t="e">
        <f t="shared" si="8"/>
        <v>#N/A</v>
      </c>
    </row>
    <row r="19" spans="1:31" ht="21" hidden="1" customHeight="1" thickBot="1" x14ac:dyDescent="0.3">
      <c r="A19" s="12" t="s">
        <v>413</v>
      </c>
      <c r="B19" s="1" t="s">
        <v>52</v>
      </c>
      <c r="C19" s="478" t="s">
        <v>53</v>
      </c>
      <c r="D19" s="467"/>
      <c r="E19" s="314">
        <v>8</v>
      </c>
      <c r="F19" s="47">
        <v>10</v>
      </c>
      <c r="G19" s="202">
        <v>5</v>
      </c>
      <c r="H19" s="202">
        <v>4.5</v>
      </c>
      <c r="I19" s="248">
        <v>5</v>
      </c>
      <c r="J19" s="194">
        <v>5</v>
      </c>
      <c r="K19" s="454">
        <v>10</v>
      </c>
      <c r="L19" s="248">
        <v>9</v>
      </c>
      <c r="M19" s="114"/>
      <c r="N19" s="177">
        <f t="shared" si="3"/>
        <v>56.5</v>
      </c>
      <c r="O19" s="416">
        <v>10</v>
      </c>
      <c r="P19" s="417">
        <v>10</v>
      </c>
      <c r="Q19" s="453">
        <v>10</v>
      </c>
      <c r="R19" s="417">
        <v>6</v>
      </c>
      <c r="S19" s="116">
        <f t="shared" si="0"/>
        <v>36</v>
      </c>
      <c r="T19" s="115">
        <f t="shared" si="9"/>
        <v>90</v>
      </c>
      <c r="U19" s="117">
        <f t="shared" si="1"/>
        <v>94.166666666666671</v>
      </c>
      <c r="V19" s="118">
        <f t="shared" si="2"/>
        <v>92.5</v>
      </c>
      <c r="W19" s="4"/>
      <c r="X19" s="3"/>
      <c r="Y19" s="77">
        <f t="shared" si="4"/>
        <v>9</v>
      </c>
      <c r="Z19" s="49"/>
      <c r="AA19" s="3"/>
      <c r="AB19" s="86" t="e">
        <f t="shared" si="5"/>
        <v>#N/A</v>
      </c>
      <c r="AC19" s="75" t="e">
        <f t="shared" si="6"/>
        <v>#N/A</v>
      </c>
      <c r="AD19" s="76">
        <f t="shared" si="7"/>
        <v>0</v>
      </c>
      <c r="AE19" s="77" t="e">
        <f t="shared" si="8"/>
        <v>#N/A</v>
      </c>
    </row>
    <row r="20" spans="1:31" ht="21" hidden="1" customHeight="1" thickBot="1" x14ac:dyDescent="0.3">
      <c r="A20" s="12" t="s">
        <v>413</v>
      </c>
      <c r="B20" s="1" t="s">
        <v>54</v>
      </c>
      <c r="C20" s="478" t="s">
        <v>55</v>
      </c>
      <c r="D20" s="480"/>
      <c r="E20" s="314">
        <v>8</v>
      </c>
      <c r="F20" s="47">
        <v>10</v>
      </c>
      <c r="G20" s="202">
        <v>5</v>
      </c>
      <c r="H20" s="202">
        <v>5</v>
      </c>
      <c r="I20" s="248">
        <v>5</v>
      </c>
      <c r="J20" s="194">
        <v>5</v>
      </c>
      <c r="K20" s="194">
        <v>10</v>
      </c>
      <c r="L20" s="248">
        <v>9</v>
      </c>
      <c r="M20" s="114"/>
      <c r="N20" s="177">
        <f t="shared" si="3"/>
        <v>57</v>
      </c>
      <c r="O20" s="416">
        <v>3</v>
      </c>
      <c r="P20" s="417">
        <v>8</v>
      </c>
      <c r="Q20" s="417"/>
      <c r="R20" s="417"/>
      <c r="S20" s="116">
        <f t="shared" si="0"/>
        <v>11</v>
      </c>
      <c r="T20" s="115">
        <f t="shared" si="9"/>
        <v>27.5</v>
      </c>
      <c r="U20" s="117">
        <f t="shared" si="1"/>
        <v>95</v>
      </c>
      <c r="V20" s="118">
        <f t="shared" si="2"/>
        <v>68</v>
      </c>
      <c r="W20" s="4"/>
      <c r="X20" s="3"/>
      <c r="Y20" s="77">
        <f t="shared" si="4"/>
        <v>9</v>
      </c>
      <c r="Z20" s="49"/>
      <c r="AA20" s="3"/>
      <c r="AB20" s="86" t="e">
        <f t="shared" si="5"/>
        <v>#N/A</v>
      </c>
      <c r="AC20" s="75" t="e">
        <f t="shared" si="6"/>
        <v>#N/A</v>
      </c>
      <c r="AD20" s="76">
        <f t="shared" si="7"/>
        <v>0</v>
      </c>
      <c r="AE20" s="77" t="e">
        <f t="shared" si="8"/>
        <v>#N/A</v>
      </c>
    </row>
    <row r="21" spans="1:31" ht="21" hidden="1" customHeight="1" thickBot="1" x14ac:dyDescent="0.3">
      <c r="A21" s="30" t="s">
        <v>413</v>
      </c>
      <c r="B21" s="20" t="s">
        <v>56</v>
      </c>
      <c r="C21" s="479" t="s">
        <v>57</v>
      </c>
      <c r="D21" s="704"/>
      <c r="E21" s="315">
        <v>8</v>
      </c>
      <c r="F21" s="130">
        <v>10</v>
      </c>
      <c r="G21" s="203">
        <v>5</v>
      </c>
      <c r="H21" s="203">
        <v>4.5</v>
      </c>
      <c r="I21" s="256">
        <v>5</v>
      </c>
      <c r="J21" s="195">
        <v>4</v>
      </c>
      <c r="K21" s="195">
        <v>3</v>
      </c>
      <c r="L21" s="256">
        <v>9</v>
      </c>
      <c r="M21" s="131"/>
      <c r="N21" s="133">
        <f t="shared" si="3"/>
        <v>48.5</v>
      </c>
      <c r="O21" s="421">
        <v>10</v>
      </c>
      <c r="P21" s="422">
        <v>0</v>
      </c>
      <c r="Q21" s="422">
        <v>6</v>
      </c>
      <c r="R21" s="422"/>
      <c r="S21" s="215">
        <f t="shared" si="0"/>
        <v>16</v>
      </c>
      <c r="T21" s="163">
        <f t="shared" si="9"/>
        <v>40</v>
      </c>
      <c r="U21" s="140">
        <f t="shared" si="1"/>
        <v>80.833333333333343</v>
      </c>
      <c r="V21" s="141">
        <f t="shared" si="2"/>
        <v>64.5</v>
      </c>
      <c r="W21" s="5"/>
      <c r="X21" s="6"/>
      <c r="Y21" s="82">
        <f t="shared" si="4"/>
        <v>9</v>
      </c>
      <c r="Z21" s="92"/>
      <c r="AA21" s="26"/>
      <c r="AB21" s="87" t="e">
        <f t="shared" si="5"/>
        <v>#N/A</v>
      </c>
      <c r="AC21" s="83" t="e">
        <f t="shared" si="6"/>
        <v>#N/A</v>
      </c>
      <c r="AD21" s="84">
        <f t="shared" si="7"/>
        <v>0</v>
      </c>
      <c r="AE21" s="85" t="e">
        <f t="shared" si="8"/>
        <v>#N/A</v>
      </c>
    </row>
    <row r="22" spans="1:31" ht="21" hidden="1" customHeight="1" thickBot="1" x14ac:dyDescent="0.3">
      <c r="A22" s="472" t="s">
        <v>414</v>
      </c>
      <c r="B22" s="473" t="s">
        <v>21</v>
      </c>
      <c r="C22" s="629" t="s">
        <v>58</v>
      </c>
      <c r="D22" s="630"/>
      <c r="E22" s="631">
        <v>8</v>
      </c>
      <c r="F22" s="632">
        <v>5</v>
      </c>
      <c r="G22" s="632">
        <v>5</v>
      </c>
      <c r="H22" s="632">
        <v>4</v>
      </c>
      <c r="I22" s="632">
        <v>5</v>
      </c>
      <c r="J22" s="632">
        <v>5</v>
      </c>
      <c r="K22" s="632">
        <v>3</v>
      </c>
      <c r="L22" s="632">
        <v>9</v>
      </c>
      <c r="M22" s="603"/>
      <c r="N22" s="593">
        <f t="shared" si="3"/>
        <v>44</v>
      </c>
      <c r="O22" s="633">
        <v>3</v>
      </c>
      <c r="P22" s="632"/>
      <c r="Q22" s="632"/>
      <c r="R22" s="632"/>
      <c r="S22" s="603">
        <f t="shared" si="0"/>
        <v>3</v>
      </c>
      <c r="T22" s="633">
        <f t="shared" si="9"/>
        <v>7.5</v>
      </c>
      <c r="U22" s="634">
        <f t="shared" si="1"/>
        <v>73.333333333333343</v>
      </c>
      <c r="V22" s="635">
        <f t="shared" si="2"/>
        <v>47</v>
      </c>
      <c r="W22" s="23"/>
      <c r="X22" s="22"/>
      <c r="Y22" s="79">
        <f t="shared" si="4"/>
        <v>9</v>
      </c>
      <c r="Z22" s="57"/>
      <c r="AA22" s="78"/>
      <c r="AB22" s="56" t="e">
        <f t="shared" si="5"/>
        <v>#N/A</v>
      </c>
      <c r="AC22" s="57" t="e">
        <f t="shared" si="6"/>
        <v>#N/A</v>
      </c>
      <c r="AD22" s="78">
        <f t="shared" si="7"/>
        <v>0</v>
      </c>
      <c r="AE22" s="79" t="e">
        <f t="shared" si="8"/>
        <v>#N/A</v>
      </c>
    </row>
    <row r="23" spans="1:31" ht="21" hidden="1" customHeight="1" thickBot="1" x14ac:dyDescent="0.3">
      <c r="A23" s="13" t="s">
        <v>414</v>
      </c>
      <c r="B23" s="208" t="s">
        <v>23</v>
      </c>
      <c r="C23" s="234" t="s">
        <v>59</v>
      </c>
      <c r="D23" s="183"/>
      <c r="E23" s="250">
        <v>8</v>
      </c>
      <c r="F23" s="47">
        <v>10</v>
      </c>
      <c r="G23" s="202">
        <v>4</v>
      </c>
      <c r="H23" s="202">
        <v>4</v>
      </c>
      <c r="I23" s="248">
        <v>5</v>
      </c>
      <c r="J23" s="194">
        <v>4</v>
      </c>
      <c r="K23" s="194">
        <v>3</v>
      </c>
      <c r="L23" s="248">
        <v>9</v>
      </c>
      <c r="M23" s="114"/>
      <c r="N23" s="177">
        <f t="shared" si="3"/>
        <v>47</v>
      </c>
      <c r="O23" s="424">
        <v>10</v>
      </c>
      <c r="P23" s="417">
        <v>10</v>
      </c>
      <c r="Q23" s="417"/>
      <c r="R23" s="417"/>
      <c r="S23" s="116">
        <f t="shared" si="0"/>
        <v>20</v>
      </c>
      <c r="T23" s="115">
        <f t="shared" si="9"/>
        <v>50</v>
      </c>
      <c r="U23" s="117">
        <f t="shared" si="1"/>
        <v>78.333333333333343</v>
      </c>
      <c r="V23" s="118">
        <f t="shared" si="2"/>
        <v>67</v>
      </c>
      <c r="W23" s="4"/>
      <c r="X23" s="3"/>
      <c r="Y23" s="77">
        <f t="shared" si="4"/>
        <v>9</v>
      </c>
      <c r="Z23" s="49"/>
      <c r="AA23" s="91"/>
      <c r="AB23" s="86" t="e">
        <f t="shared" si="5"/>
        <v>#N/A</v>
      </c>
      <c r="AC23" s="75" t="e">
        <f t="shared" si="6"/>
        <v>#N/A</v>
      </c>
      <c r="AD23" s="76">
        <f t="shared" si="7"/>
        <v>0</v>
      </c>
      <c r="AE23" s="77" t="e">
        <f t="shared" si="8"/>
        <v>#N/A</v>
      </c>
    </row>
    <row r="24" spans="1:31" ht="21" hidden="1" customHeight="1" thickBot="1" x14ac:dyDescent="0.3">
      <c r="A24" s="13" t="s">
        <v>414</v>
      </c>
      <c r="B24" s="208" t="s">
        <v>25</v>
      </c>
      <c r="C24" s="234" t="s">
        <v>60</v>
      </c>
      <c r="D24" s="183"/>
      <c r="E24" s="250">
        <v>8</v>
      </c>
      <c r="F24" s="47">
        <v>5</v>
      </c>
      <c r="G24" s="202">
        <v>5</v>
      </c>
      <c r="H24" s="202">
        <v>4.5</v>
      </c>
      <c r="I24" s="248">
        <v>5</v>
      </c>
      <c r="J24" s="194">
        <v>5</v>
      </c>
      <c r="K24" s="194">
        <v>3</v>
      </c>
      <c r="L24" s="248">
        <v>9</v>
      </c>
      <c r="M24" s="114">
        <v>3.5</v>
      </c>
      <c r="N24" s="177">
        <f>SUM(E24:L24)+M24</f>
        <v>48</v>
      </c>
      <c r="O24" s="424">
        <v>3</v>
      </c>
      <c r="P24" s="417">
        <v>3</v>
      </c>
      <c r="Q24" s="417">
        <v>3</v>
      </c>
      <c r="R24" s="417">
        <v>3</v>
      </c>
      <c r="S24" s="116">
        <f t="shared" si="0"/>
        <v>12</v>
      </c>
      <c r="T24" s="115">
        <f t="shared" si="9"/>
        <v>30</v>
      </c>
      <c r="U24" s="117">
        <f t="shared" si="1"/>
        <v>80</v>
      </c>
      <c r="V24" s="118">
        <f t="shared" si="2"/>
        <v>60</v>
      </c>
      <c r="W24" s="4"/>
      <c r="X24" s="3"/>
      <c r="Y24" s="77">
        <f t="shared" si="4"/>
        <v>9</v>
      </c>
      <c r="Z24" s="49"/>
      <c r="AA24" s="91"/>
      <c r="AB24" s="86" t="e">
        <f t="shared" si="5"/>
        <v>#N/A</v>
      </c>
      <c r="AC24" s="75" t="e">
        <f t="shared" si="6"/>
        <v>#N/A</v>
      </c>
      <c r="AD24" s="76">
        <f t="shared" si="7"/>
        <v>0</v>
      </c>
      <c r="AE24" s="77" t="e">
        <f t="shared" si="8"/>
        <v>#N/A</v>
      </c>
    </row>
    <row r="25" spans="1:31" ht="21" hidden="1" customHeight="1" thickBot="1" x14ac:dyDescent="0.3">
      <c r="A25" s="13" t="s">
        <v>414</v>
      </c>
      <c r="B25" s="208" t="s">
        <v>27</v>
      </c>
      <c r="C25" s="626" t="s">
        <v>61</v>
      </c>
      <c r="D25" s="596"/>
      <c r="E25" s="586">
        <v>8</v>
      </c>
      <c r="F25" s="587">
        <v>5</v>
      </c>
      <c r="G25" s="587">
        <v>3.5</v>
      </c>
      <c r="H25" s="587">
        <v>4</v>
      </c>
      <c r="I25" s="587">
        <v>5</v>
      </c>
      <c r="J25" s="587">
        <v>5</v>
      </c>
      <c r="K25" s="587">
        <v>3</v>
      </c>
      <c r="L25" s="587">
        <v>9</v>
      </c>
      <c r="M25" s="588"/>
      <c r="N25" s="589">
        <f t="shared" si="3"/>
        <v>42.5</v>
      </c>
      <c r="O25" s="605">
        <v>3</v>
      </c>
      <c r="P25" s="587"/>
      <c r="Q25" s="587"/>
      <c r="R25" s="587"/>
      <c r="S25" s="603">
        <f t="shared" si="0"/>
        <v>3</v>
      </c>
      <c r="T25" s="605">
        <f t="shared" si="9"/>
        <v>7.5</v>
      </c>
      <c r="U25" s="594">
        <f t="shared" si="1"/>
        <v>70.833333333333343</v>
      </c>
      <c r="V25" s="595">
        <f t="shared" si="2"/>
        <v>45.5</v>
      </c>
      <c r="W25" s="4"/>
      <c r="X25" s="3"/>
      <c r="Y25" s="77">
        <f t="shared" si="4"/>
        <v>9</v>
      </c>
      <c r="Z25" s="49"/>
      <c r="AA25" s="91"/>
      <c r="AB25" s="86" t="e">
        <f t="shared" si="5"/>
        <v>#N/A</v>
      </c>
      <c r="AC25" s="75" t="e">
        <f t="shared" si="6"/>
        <v>#N/A</v>
      </c>
      <c r="AD25" s="76">
        <f t="shared" si="7"/>
        <v>0</v>
      </c>
      <c r="AE25" s="77" t="e">
        <f t="shared" si="8"/>
        <v>#N/A</v>
      </c>
    </row>
    <row r="26" spans="1:31" ht="21" hidden="1" customHeight="1" thickBot="1" x14ac:dyDescent="0.3">
      <c r="A26" s="13" t="s">
        <v>414</v>
      </c>
      <c r="B26" s="208" t="s">
        <v>29</v>
      </c>
      <c r="C26" s="626" t="s">
        <v>62</v>
      </c>
      <c r="D26" s="596"/>
      <c r="E26" s="586">
        <v>8</v>
      </c>
      <c r="F26" s="587">
        <v>5</v>
      </c>
      <c r="G26" s="587">
        <v>5</v>
      </c>
      <c r="H26" s="587">
        <v>4</v>
      </c>
      <c r="I26" s="587">
        <v>5</v>
      </c>
      <c r="J26" s="587">
        <v>4</v>
      </c>
      <c r="K26" s="587">
        <v>3</v>
      </c>
      <c r="L26" s="587">
        <v>9</v>
      </c>
      <c r="M26" s="588"/>
      <c r="N26" s="589">
        <f t="shared" si="3"/>
        <v>43</v>
      </c>
      <c r="O26" s="605">
        <v>3</v>
      </c>
      <c r="P26" s="587"/>
      <c r="Q26" s="587"/>
      <c r="R26" s="587"/>
      <c r="S26" s="603">
        <f t="shared" si="0"/>
        <v>3</v>
      </c>
      <c r="T26" s="605">
        <f t="shared" si="9"/>
        <v>7.5</v>
      </c>
      <c r="U26" s="594">
        <f t="shared" si="1"/>
        <v>71.666666666666671</v>
      </c>
      <c r="V26" s="595">
        <f t="shared" si="2"/>
        <v>46</v>
      </c>
      <c r="W26" s="4"/>
      <c r="X26" s="3"/>
      <c r="Y26" s="77">
        <f t="shared" si="4"/>
        <v>9</v>
      </c>
      <c r="Z26" s="49"/>
      <c r="AA26" s="91"/>
      <c r="AB26" s="86" t="e">
        <f t="shared" si="5"/>
        <v>#N/A</v>
      </c>
      <c r="AC26" s="75" t="e">
        <f t="shared" si="6"/>
        <v>#N/A</v>
      </c>
      <c r="AD26" s="76">
        <f t="shared" si="7"/>
        <v>0</v>
      </c>
      <c r="AE26" s="77" t="e">
        <f t="shared" si="8"/>
        <v>#N/A</v>
      </c>
    </row>
    <row r="27" spans="1:31" ht="21" hidden="1" customHeight="1" thickBot="1" x14ac:dyDescent="0.3">
      <c r="A27" s="13" t="s">
        <v>414</v>
      </c>
      <c r="B27" s="208" t="s">
        <v>31</v>
      </c>
      <c r="C27" s="235" t="s">
        <v>63</v>
      </c>
      <c r="D27" s="178"/>
      <c r="E27" s="250">
        <v>8</v>
      </c>
      <c r="F27" s="47">
        <v>10</v>
      </c>
      <c r="G27" s="202">
        <v>4</v>
      </c>
      <c r="H27" s="202">
        <v>4</v>
      </c>
      <c r="I27" s="248">
        <v>5</v>
      </c>
      <c r="J27" s="194">
        <v>5</v>
      </c>
      <c r="K27" s="194">
        <v>10</v>
      </c>
      <c r="L27" s="248">
        <v>9</v>
      </c>
      <c r="M27" s="114"/>
      <c r="N27" s="177">
        <f t="shared" si="3"/>
        <v>55</v>
      </c>
      <c r="O27" s="424">
        <v>3</v>
      </c>
      <c r="P27" s="417">
        <v>10</v>
      </c>
      <c r="Q27" s="417">
        <v>10</v>
      </c>
      <c r="R27" s="427"/>
      <c r="S27" s="180">
        <f t="shared" si="0"/>
        <v>23</v>
      </c>
      <c r="T27" s="115">
        <f t="shared" si="9"/>
        <v>57.5</v>
      </c>
      <c r="U27" s="117">
        <f t="shared" si="1"/>
        <v>91.666666666666671</v>
      </c>
      <c r="V27" s="118">
        <f t="shared" si="2"/>
        <v>78</v>
      </c>
      <c r="W27" s="4"/>
      <c r="X27" s="3"/>
      <c r="Y27" s="77">
        <f t="shared" si="4"/>
        <v>9</v>
      </c>
      <c r="Z27" s="49"/>
      <c r="AA27" s="91"/>
      <c r="AB27" s="86" t="e">
        <f t="shared" si="5"/>
        <v>#N/A</v>
      </c>
      <c r="AC27" s="75" t="e">
        <f t="shared" si="6"/>
        <v>#N/A</v>
      </c>
      <c r="AD27" s="76">
        <f t="shared" si="7"/>
        <v>0</v>
      </c>
      <c r="AE27" s="77" t="e">
        <f t="shared" si="8"/>
        <v>#N/A</v>
      </c>
    </row>
    <row r="28" spans="1:31" ht="21" hidden="1" customHeight="1" thickBot="1" x14ac:dyDescent="0.3">
      <c r="A28" s="13" t="s">
        <v>414</v>
      </c>
      <c r="B28" s="208" t="s">
        <v>33</v>
      </c>
      <c r="C28" s="234" t="s">
        <v>64</v>
      </c>
      <c r="D28" s="183"/>
      <c r="E28" s="250">
        <v>8</v>
      </c>
      <c r="F28" s="47">
        <v>10</v>
      </c>
      <c r="G28" s="202">
        <v>5</v>
      </c>
      <c r="H28" s="202">
        <v>4</v>
      </c>
      <c r="I28" s="248">
        <v>5</v>
      </c>
      <c r="J28" s="194">
        <v>5</v>
      </c>
      <c r="K28" s="194">
        <v>3</v>
      </c>
      <c r="L28" s="248">
        <v>9</v>
      </c>
      <c r="M28" s="114">
        <v>1</v>
      </c>
      <c r="N28" s="177">
        <f>SUM(E28:M28)</f>
        <v>50</v>
      </c>
      <c r="O28" s="424">
        <v>10</v>
      </c>
      <c r="P28" s="417"/>
      <c r="Q28" s="417"/>
      <c r="R28" s="417"/>
      <c r="S28" s="116">
        <f t="shared" si="0"/>
        <v>10</v>
      </c>
      <c r="T28" s="115">
        <f t="shared" si="9"/>
        <v>25</v>
      </c>
      <c r="U28" s="117">
        <f t="shared" si="1"/>
        <v>83.333333333333343</v>
      </c>
      <c r="V28" s="118">
        <f t="shared" si="2"/>
        <v>60</v>
      </c>
      <c r="W28" s="4"/>
      <c r="X28" s="3"/>
      <c r="Y28" s="77">
        <f t="shared" si="4"/>
        <v>9</v>
      </c>
      <c r="Z28" s="49"/>
      <c r="AA28" s="91"/>
      <c r="AB28" s="86" t="e">
        <f t="shared" si="5"/>
        <v>#N/A</v>
      </c>
      <c r="AC28" s="75" t="e">
        <f t="shared" si="6"/>
        <v>#N/A</v>
      </c>
      <c r="AD28" s="76">
        <f t="shared" si="7"/>
        <v>0</v>
      </c>
      <c r="AE28" s="77" t="e">
        <f t="shared" si="8"/>
        <v>#N/A</v>
      </c>
    </row>
    <row r="29" spans="1:31" ht="21" hidden="1" customHeight="1" thickBot="1" x14ac:dyDescent="0.3">
      <c r="A29" s="13" t="s">
        <v>414</v>
      </c>
      <c r="B29" s="208" t="s">
        <v>34</v>
      </c>
      <c r="C29" s="626" t="s">
        <v>65</v>
      </c>
      <c r="D29" s="596"/>
      <c r="E29" s="586">
        <v>8</v>
      </c>
      <c r="F29" s="587">
        <v>5</v>
      </c>
      <c r="G29" s="587">
        <v>4</v>
      </c>
      <c r="H29" s="587">
        <v>4.5</v>
      </c>
      <c r="I29" s="587">
        <v>5</v>
      </c>
      <c r="J29" s="587">
        <v>5</v>
      </c>
      <c r="K29" s="587">
        <v>3</v>
      </c>
      <c r="L29" s="587">
        <v>9</v>
      </c>
      <c r="M29" s="588"/>
      <c r="N29" s="589">
        <f t="shared" si="3"/>
        <v>43.5</v>
      </c>
      <c r="O29" s="605">
        <v>3</v>
      </c>
      <c r="P29" s="587"/>
      <c r="Q29" s="587"/>
      <c r="R29" s="587"/>
      <c r="S29" s="603">
        <f t="shared" si="0"/>
        <v>3</v>
      </c>
      <c r="T29" s="605">
        <f t="shared" si="9"/>
        <v>7.5</v>
      </c>
      <c r="U29" s="594">
        <f t="shared" si="1"/>
        <v>72.5</v>
      </c>
      <c r="V29" s="595">
        <f t="shared" si="2"/>
        <v>46.5</v>
      </c>
      <c r="W29" s="4"/>
      <c r="X29" s="3"/>
      <c r="Y29" s="77">
        <f t="shared" si="4"/>
        <v>9</v>
      </c>
      <c r="Z29" s="49"/>
      <c r="AA29" s="91"/>
      <c r="AB29" s="86" t="e">
        <f t="shared" si="5"/>
        <v>#N/A</v>
      </c>
      <c r="AC29" s="75" t="e">
        <f t="shared" si="6"/>
        <v>#N/A</v>
      </c>
      <c r="AD29" s="76">
        <f t="shared" si="7"/>
        <v>0</v>
      </c>
      <c r="AE29" s="77" t="e">
        <f t="shared" si="8"/>
        <v>#N/A</v>
      </c>
    </row>
    <row r="30" spans="1:31" ht="21" hidden="1" customHeight="1" thickBot="1" x14ac:dyDescent="0.3">
      <c r="A30" s="13" t="s">
        <v>414</v>
      </c>
      <c r="B30" s="208" t="s">
        <v>36</v>
      </c>
      <c r="C30" s="234" t="s">
        <v>66</v>
      </c>
      <c r="D30" s="183"/>
      <c r="E30" s="250">
        <v>8</v>
      </c>
      <c r="F30" s="47">
        <v>5</v>
      </c>
      <c r="G30" s="202">
        <v>5</v>
      </c>
      <c r="H30" s="202">
        <v>5</v>
      </c>
      <c r="I30" s="248">
        <v>5</v>
      </c>
      <c r="J30" s="194">
        <v>4</v>
      </c>
      <c r="K30" s="194">
        <v>3</v>
      </c>
      <c r="L30" s="248">
        <v>9</v>
      </c>
      <c r="M30" s="114"/>
      <c r="N30" s="177">
        <f t="shared" si="3"/>
        <v>44</v>
      </c>
      <c r="O30" s="424">
        <v>3</v>
      </c>
      <c r="P30" s="417">
        <v>10</v>
      </c>
      <c r="Q30" s="417">
        <v>7</v>
      </c>
      <c r="R30" s="417">
        <v>6</v>
      </c>
      <c r="S30" s="116">
        <f t="shared" si="0"/>
        <v>26</v>
      </c>
      <c r="T30" s="115">
        <f t="shared" si="9"/>
        <v>65</v>
      </c>
      <c r="U30" s="117">
        <f t="shared" si="1"/>
        <v>73.333333333333343</v>
      </c>
      <c r="V30" s="118">
        <f t="shared" si="2"/>
        <v>70</v>
      </c>
      <c r="W30" s="4"/>
      <c r="X30" s="3"/>
      <c r="Y30" s="77">
        <f t="shared" si="4"/>
        <v>9</v>
      </c>
      <c r="Z30" s="49"/>
      <c r="AA30" s="91"/>
      <c r="AB30" s="86" t="e">
        <f t="shared" si="5"/>
        <v>#N/A</v>
      </c>
      <c r="AC30" s="75" t="e">
        <f t="shared" si="6"/>
        <v>#N/A</v>
      </c>
      <c r="AD30" s="76">
        <f t="shared" si="7"/>
        <v>0</v>
      </c>
      <c r="AE30" s="77" t="e">
        <f t="shared" si="8"/>
        <v>#N/A</v>
      </c>
    </row>
    <row r="31" spans="1:31" ht="21" hidden="1" customHeight="1" thickBot="1" x14ac:dyDescent="0.3">
      <c r="A31" s="13" t="s">
        <v>414</v>
      </c>
      <c r="B31" s="208" t="s">
        <v>38</v>
      </c>
      <c r="C31" s="626" t="s">
        <v>67</v>
      </c>
      <c r="D31" s="596"/>
      <c r="E31" s="586">
        <v>8</v>
      </c>
      <c r="F31" s="587">
        <v>5</v>
      </c>
      <c r="G31" s="587">
        <v>4</v>
      </c>
      <c r="H31" s="587">
        <v>4.75</v>
      </c>
      <c r="I31" s="587">
        <v>5</v>
      </c>
      <c r="J31" s="587">
        <v>4</v>
      </c>
      <c r="K31" s="587">
        <v>3</v>
      </c>
      <c r="L31" s="587">
        <v>9</v>
      </c>
      <c r="M31" s="588"/>
      <c r="N31" s="589">
        <f t="shared" si="3"/>
        <v>42.75</v>
      </c>
      <c r="O31" s="605">
        <v>3</v>
      </c>
      <c r="P31" s="587"/>
      <c r="Q31" s="587"/>
      <c r="R31" s="587"/>
      <c r="S31" s="603">
        <f t="shared" si="0"/>
        <v>3</v>
      </c>
      <c r="T31" s="605">
        <f t="shared" si="9"/>
        <v>7.5</v>
      </c>
      <c r="U31" s="594">
        <f t="shared" si="1"/>
        <v>71.25</v>
      </c>
      <c r="V31" s="595">
        <f t="shared" si="2"/>
        <v>45.75</v>
      </c>
      <c r="W31" s="4"/>
      <c r="X31" s="3"/>
      <c r="Y31" s="77">
        <f t="shared" si="4"/>
        <v>9</v>
      </c>
      <c r="Z31" s="49"/>
      <c r="AA31" s="91"/>
      <c r="AB31" s="86" t="e">
        <f t="shared" si="5"/>
        <v>#N/A</v>
      </c>
      <c r="AC31" s="75" t="e">
        <f t="shared" si="6"/>
        <v>#N/A</v>
      </c>
      <c r="AD31" s="76">
        <f t="shared" si="7"/>
        <v>0</v>
      </c>
      <c r="AE31" s="77" t="e">
        <f t="shared" si="8"/>
        <v>#N/A</v>
      </c>
    </row>
    <row r="32" spans="1:31" ht="21" hidden="1" customHeight="1" thickBot="1" x14ac:dyDescent="0.3">
      <c r="A32" s="481" t="s">
        <v>414</v>
      </c>
      <c r="B32" s="209" t="s">
        <v>68</v>
      </c>
      <c r="C32" s="236" t="s">
        <v>69</v>
      </c>
      <c r="D32" s="482"/>
      <c r="E32" s="255">
        <v>8</v>
      </c>
      <c r="F32" s="130">
        <v>5</v>
      </c>
      <c r="G32" s="203">
        <v>5</v>
      </c>
      <c r="H32" s="203">
        <v>5</v>
      </c>
      <c r="I32" s="256">
        <v>5</v>
      </c>
      <c r="J32" s="195">
        <v>5</v>
      </c>
      <c r="K32" s="195">
        <v>3</v>
      </c>
      <c r="L32" s="256">
        <v>9</v>
      </c>
      <c r="M32" s="131"/>
      <c r="N32" s="133">
        <f t="shared" si="3"/>
        <v>45</v>
      </c>
      <c r="O32" s="425">
        <v>3</v>
      </c>
      <c r="P32" s="422">
        <v>4</v>
      </c>
      <c r="Q32" s="422">
        <v>4</v>
      </c>
      <c r="R32" s="422">
        <v>4</v>
      </c>
      <c r="S32" s="215">
        <f t="shared" si="0"/>
        <v>15</v>
      </c>
      <c r="T32" s="163">
        <f t="shared" si="9"/>
        <v>37.5</v>
      </c>
      <c r="U32" s="140">
        <f t="shared" si="1"/>
        <v>75</v>
      </c>
      <c r="V32" s="141">
        <f t="shared" si="2"/>
        <v>60</v>
      </c>
      <c r="W32" s="27"/>
      <c r="X32" s="26"/>
      <c r="Y32" s="85">
        <f t="shared" si="4"/>
        <v>9</v>
      </c>
      <c r="Z32" s="92"/>
      <c r="AA32" s="93"/>
      <c r="AB32" s="87" t="e">
        <f t="shared" si="5"/>
        <v>#N/A</v>
      </c>
      <c r="AC32" s="83" t="e">
        <f t="shared" si="6"/>
        <v>#N/A</v>
      </c>
      <c r="AD32" s="84">
        <f t="shared" si="7"/>
        <v>0</v>
      </c>
      <c r="AE32" s="85" t="e">
        <f t="shared" si="8"/>
        <v>#N/A</v>
      </c>
    </row>
    <row r="33" spans="1:31" ht="21" hidden="1" customHeight="1" thickBot="1" x14ac:dyDescent="0.3">
      <c r="A33" s="24" t="s">
        <v>414</v>
      </c>
      <c r="B33" s="210" t="s">
        <v>40</v>
      </c>
      <c r="C33" s="253" t="s">
        <v>70</v>
      </c>
      <c r="D33" s="176"/>
      <c r="E33" s="249">
        <v>8</v>
      </c>
      <c r="F33" s="46">
        <v>10</v>
      </c>
      <c r="G33" s="201">
        <v>5</v>
      </c>
      <c r="H33" s="201">
        <v>4.5</v>
      </c>
      <c r="I33" s="247">
        <v>5</v>
      </c>
      <c r="J33" s="193">
        <v>5</v>
      </c>
      <c r="K33" s="193">
        <v>3</v>
      </c>
      <c r="L33" s="247">
        <v>9</v>
      </c>
      <c r="M33" s="116"/>
      <c r="N33" s="180">
        <f t="shared" si="3"/>
        <v>49.5</v>
      </c>
      <c r="O33" s="423">
        <v>10</v>
      </c>
      <c r="P33" s="419">
        <v>10</v>
      </c>
      <c r="Q33" s="419">
        <v>10</v>
      </c>
      <c r="R33" s="426">
        <v>8</v>
      </c>
      <c r="S33" s="180">
        <f t="shared" si="0"/>
        <v>38</v>
      </c>
      <c r="T33" s="165">
        <f t="shared" si="9"/>
        <v>95</v>
      </c>
      <c r="U33" s="146">
        <f t="shared" si="1"/>
        <v>82.5</v>
      </c>
      <c r="V33" s="192">
        <f t="shared" si="2"/>
        <v>87.5</v>
      </c>
      <c r="W33" s="23"/>
      <c r="X33" s="22"/>
      <c r="Y33" s="79">
        <f t="shared" si="4"/>
        <v>9</v>
      </c>
      <c r="Z33" s="57"/>
      <c r="AA33" s="78"/>
      <c r="AB33" s="56" t="e">
        <f t="shared" si="5"/>
        <v>#N/A</v>
      </c>
      <c r="AC33" s="57" t="e">
        <f t="shared" si="6"/>
        <v>#N/A</v>
      </c>
      <c r="AD33" s="78">
        <f t="shared" si="7"/>
        <v>0</v>
      </c>
      <c r="AE33" s="79" t="e">
        <f t="shared" si="8"/>
        <v>#N/A</v>
      </c>
    </row>
    <row r="34" spans="1:31" ht="21" hidden="1" customHeight="1" thickBot="1" x14ac:dyDescent="0.3">
      <c r="A34" s="13" t="s">
        <v>414</v>
      </c>
      <c r="B34" s="211" t="s">
        <v>42</v>
      </c>
      <c r="C34" s="235" t="s">
        <v>71</v>
      </c>
      <c r="D34" s="178"/>
      <c r="E34" s="250">
        <v>8</v>
      </c>
      <c r="F34" s="47">
        <v>10</v>
      </c>
      <c r="G34" s="202">
        <v>5</v>
      </c>
      <c r="H34" s="202">
        <v>5</v>
      </c>
      <c r="I34" s="248">
        <v>5</v>
      </c>
      <c r="J34" s="194">
        <v>5</v>
      </c>
      <c r="K34" s="194">
        <v>10</v>
      </c>
      <c r="L34" s="248">
        <v>9</v>
      </c>
      <c r="M34" s="114"/>
      <c r="N34" s="177">
        <f t="shared" si="3"/>
        <v>57</v>
      </c>
      <c r="O34" s="424">
        <v>10</v>
      </c>
      <c r="P34" s="417">
        <v>10</v>
      </c>
      <c r="Q34" s="417">
        <v>10</v>
      </c>
      <c r="R34" s="427">
        <v>7.5</v>
      </c>
      <c r="S34" s="180">
        <f t="shared" si="0"/>
        <v>37.5</v>
      </c>
      <c r="T34" s="115">
        <f t="shared" si="9"/>
        <v>93.75</v>
      </c>
      <c r="U34" s="117">
        <f t="shared" si="1"/>
        <v>95</v>
      </c>
      <c r="V34" s="118">
        <f t="shared" si="2"/>
        <v>94.5</v>
      </c>
      <c r="W34" s="4"/>
      <c r="X34" s="3"/>
      <c r="Y34" s="77">
        <f t="shared" si="4"/>
        <v>9</v>
      </c>
      <c r="Z34" s="49"/>
      <c r="AA34" s="91"/>
      <c r="AB34" s="86" t="e">
        <f t="shared" si="5"/>
        <v>#N/A</v>
      </c>
      <c r="AC34" s="75" t="e">
        <f t="shared" si="6"/>
        <v>#N/A</v>
      </c>
      <c r="AD34" s="76">
        <f t="shared" si="7"/>
        <v>0</v>
      </c>
      <c r="AE34" s="77" t="e">
        <f t="shared" si="8"/>
        <v>#N/A</v>
      </c>
    </row>
    <row r="35" spans="1:31" ht="21" hidden="1" customHeight="1" thickBot="1" x14ac:dyDescent="0.3">
      <c r="A35" s="13" t="s">
        <v>414</v>
      </c>
      <c r="B35" s="211" t="s">
        <v>44</v>
      </c>
      <c r="C35" s="627" t="s">
        <v>72</v>
      </c>
      <c r="D35" s="628"/>
      <c r="E35" s="586">
        <v>8</v>
      </c>
      <c r="F35" s="587">
        <v>10</v>
      </c>
      <c r="G35" s="587">
        <v>5</v>
      </c>
      <c r="H35" s="587">
        <v>5</v>
      </c>
      <c r="I35" s="587">
        <v>5</v>
      </c>
      <c r="J35" s="587">
        <v>5</v>
      </c>
      <c r="K35" s="587">
        <v>3</v>
      </c>
      <c r="L35" s="587">
        <v>9</v>
      </c>
      <c r="M35" s="588"/>
      <c r="N35" s="589">
        <f t="shared" si="3"/>
        <v>50</v>
      </c>
      <c r="O35" s="605">
        <v>3</v>
      </c>
      <c r="P35" s="587"/>
      <c r="Q35" s="587"/>
      <c r="R35" s="588"/>
      <c r="S35" s="593">
        <f t="shared" ref="S35:S66" si="10">SUM(O35:R35)</f>
        <v>3</v>
      </c>
      <c r="T35" s="605">
        <f t="shared" si="9"/>
        <v>7.5</v>
      </c>
      <c r="U35" s="594">
        <f t="shared" ref="U35:U66" si="11">N35/0.6</f>
        <v>83.333333333333343</v>
      </c>
      <c r="V35" s="595">
        <f t="shared" ref="V35:V66" si="12">N35+S35</f>
        <v>53</v>
      </c>
      <c r="W35" s="4"/>
      <c r="X35" s="3"/>
      <c r="Y35" s="77">
        <f t="shared" si="4"/>
        <v>9</v>
      </c>
      <c r="Z35" s="49"/>
      <c r="AA35" s="91"/>
      <c r="AB35" s="86" t="e">
        <f t="shared" si="5"/>
        <v>#N/A</v>
      </c>
      <c r="AC35" s="75" t="e">
        <f t="shared" si="6"/>
        <v>#N/A</v>
      </c>
      <c r="AD35" s="76">
        <f t="shared" si="7"/>
        <v>0</v>
      </c>
      <c r="AE35" s="77" t="e">
        <f t="shared" si="8"/>
        <v>#N/A</v>
      </c>
    </row>
    <row r="36" spans="1:31" ht="21" hidden="1" customHeight="1" thickBot="1" x14ac:dyDescent="0.3">
      <c r="A36" s="13" t="s">
        <v>414</v>
      </c>
      <c r="B36" s="211" t="s">
        <v>46</v>
      </c>
      <c r="C36" s="235" t="s">
        <v>73</v>
      </c>
      <c r="D36" s="178"/>
      <c r="E36" s="250">
        <v>8</v>
      </c>
      <c r="F36" s="47">
        <v>10</v>
      </c>
      <c r="G36" s="202">
        <v>4.5</v>
      </c>
      <c r="H36" s="202">
        <v>5</v>
      </c>
      <c r="I36" s="248">
        <v>5</v>
      </c>
      <c r="J36" s="194">
        <v>5</v>
      </c>
      <c r="K36" s="194">
        <v>7.5</v>
      </c>
      <c r="L36" s="248">
        <v>9</v>
      </c>
      <c r="M36" s="114"/>
      <c r="N36" s="177">
        <f t="shared" si="3"/>
        <v>54</v>
      </c>
      <c r="O36" s="424">
        <v>10</v>
      </c>
      <c r="P36" s="417">
        <v>10</v>
      </c>
      <c r="Q36" s="417"/>
      <c r="R36" s="427"/>
      <c r="S36" s="180">
        <f t="shared" si="10"/>
        <v>20</v>
      </c>
      <c r="T36" s="115">
        <f t="shared" si="9"/>
        <v>50</v>
      </c>
      <c r="U36" s="117">
        <f t="shared" si="11"/>
        <v>90</v>
      </c>
      <c r="V36" s="118">
        <f t="shared" si="12"/>
        <v>74</v>
      </c>
      <c r="W36" s="4"/>
      <c r="X36" s="3"/>
      <c r="Y36" s="77">
        <f t="shared" si="4"/>
        <v>9</v>
      </c>
      <c r="Z36" s="49"/>
      <c r="AA36" s="91"/>
      <c r="AB36" s="86" t="e">
        <f t="shared" si="5"/>
        <v>#N/A</v>
      </c>
      <c r="AC36" s="75" t="e">
        <f t="shared" si="6"/>
        <v>#N/A</v>
      </c>
      <c r="AD36" s="76">
        <f t="shared" si="7"/>
        <v>0</v>
      </c>
      <c r="AE36" s="77" t="e">
        <f t="shared" si="8"/>
        <v>#N/A</v>
      </c>
    </row>
    <row r="37" spans="1:31" ht="21" hidden="1" customHeight="1" thickBot="1" x14ac:dyDescent="0.3">
      <c r="A37" s="13" t="s">
        <v>414</v>
      </c>
      <c r="B37" s="211" t="s">
        <v>48</v>
      </c>
      <c r="C37" s="627" t="s">
        <v>74</v>
      </c>
      <c r="D37" s="628"/>
      <c r="E37" s="586">
        <v>8</v>
      </c>
      <c r="F37" s="587">
        <v>5</v>
      </c>
      <c r="G37" s="587">
        <v>4.5</v>
      </c>
      <c r="H37" s="587">
        <v>5</v>
      </c>
      <c r="I37" s="587">
        <v>5</v>
      </c>
      <c r="J37" s="587">
        <v>5</v>
      </c>
      <c r="K37" s="587">
        <v>3</v>
      </c>
      <c r="L37" s="587">
        <v>9</v>
      </c>
      <c r="M37" s="588"/>
      <c r="N37" s="589">
        <f t="shared" si="3"/>
        <v>44.5</v>
      </c>
      <c r="O37" s="605">
        <v>3</v>
      </c>
      <c r="P37" s="587"/>
      <c r="Q37" s="587"/>
      <c r="R37" s="588"/>
      <c r="S37" s="593">
        <f t="shared" si="10"/>
        <v>3</v>
      </c>
      <c r="T37" s="605">
        <f t="shared" si="9"/>
        <v>7.5</v>
      </c>
      <c r="U37" s="594">
        <f t="shared" si="11"/>
        <v>74.166666666666671</v>
      </c>
      <c r="V37" s="595">
        <f t="shared" si="12"/>
        <v>47.5</v>
      </c>
      <c r="W37" s="4"/>
      <c r="X37" s="3"/>
      <c r="Y37" s="77">
        <f t="shared" si="4"/>
        <v>9</v>
      </c>
      <c r="Z37" s="49"/>
      <c r="AA37" s="91"/>
      <c r="AB37" s="86" t="e">
        <f t="shared" si="5"/>
        <v>#N/A</v>
      </c>
      <c r="AC37" s="75" t="e">
        <f t="shared" si="6"/>
        <v>#N/A</v>
      </c>
      <c r="AD37" s="76">
        <f t="shared" si="7"/>
        <v>0</v>
      </c>
      <c r="AE37" s="77" t="e">
        <f t="shared" si="8"/>
        <v>#N/A</v>
      </c>
    </row>
    <row r="38" spans="1:31" ht="21" hidden="1" customHeight="1" thickBot="1" x14ac:dyDescent="0.3">
      <c r="A38" s="13" t="s">
        <v>414</v>
      </c>
      <c r="B38" s="211" t="s">
        <v>50</v>
      </c>
      <c r="C38" s="235" t="s">
        <v>75</v>
      </c>
      <c r="D38" s="178"/>
      <c r="E38" s="250">
        <v>8</v>
      </c>
      <c r="F38" s="47">
        <v>10</v>
      </c>
      <c r="G38" s="202">
        <v>5</v>
      </c>
      <c r="H38" s="202">
        <v>3.5</v>
      </c>
      <c r="I38" s="248">
        <v>5</v>
      </c>
      <c r="J38" s="194">
        <v>5</v>
      </c>
      <c r="K38" s="194">
        <v>3</v>
      </c>
      <c r="L38" s="248">
        <v>9</v>
      </c>
      <c r="M38" s="114"/>
      <c r="N38" s="177">
        <f t="shared" si="3"/>
        <v>48.5</v>
      </c>
      <c r="O38" s="424">
        <v>7.5</v>
      </c>
      <c r="P38" s="417">
        <v>10</v>
      </c>
      <c r="Q38" s="417">
        <v>10</v>
      </c>
      <c r="R38" s="427">
        <v>7.5</v>
      </c>
      <c r="S38" s="180">
        <f t="shared" si="10"/>
        <v>35</v>
      </c>
      <c r="T38" s="115">
        <f t="shared" si="9"/>
        <v>87.5</v>
      </c>
      <c r="U38" s="117">
        <f t="shared" si="11"/>
        <v>80.833333333333343</v>
      </c>
      <c r="V38" s="118">
        <f t="shared" si="12"/>
        <v>83.5</v>
      </c>
      <c r="W38" s="4"/>
      <c r="X38" s="3"/>
      <c r="Y38" s="77">
        <f t="shared" si="4"/>
        <v>9</v>
      </c>
      <c r="Z38" s="49"/>
      <c r="AA38" s="91"/>
      <c r="AB38" s="86" t="e">
        <f t="shared" si="5"/>
        <v>#N/A</v>
      </c>
      <c r="AC38" s="75" t="e">
        <f t="shared" si="6"/>
        <v>#N/A</v>
      </c>
      <c r="AD38" s="76">
        <f t="shared" si="7"/>
        <v>0</v>
      </c>
      <c r="AE38" s="77" t="e">
        <f t="shared" si="8"/>
        <v>#N/A</v>
      </c>
    </row>
    <row r="39" spans="1:31" ht="21" hidden="1" customHeight="1" thickBot="1" x14ac:dyDescent="0.3">
      <c r="A39" s="13" t="s">
        <v>414</v>
      </c>
      <c r="B39" s="211" t="s">
        <v>52</v>
      </c>
      <c r="C39" s="235" t="s">
        <v>76</v>
      </c>
      <c r="D39" s="178"/>
      <c r="E39" s="250">
        <v>8</v>
      </c>
      <c r="F39" s="47">
        <v>10</v>
      </c>
      <c r="G39" s="202">
        <v>5</v>
      </c>
      <c r="H39" s="202">
        <v>5</v>
      </c>
      <c r="I39" s="248">
        <v>5</v>
      </c>
      <c r="J39" s="194">
        <v>5</v>
      </c>
      <c r="K39" s="194">
        <v>3</v>
      </c>
      <c r="L39" s="248">
        <v>9</v>
      </c>
      <c r="M39" s="114"/>
      <c r="N39" s="177">
        <f t="shared" si="3"/>
        <v>50</v>
      </c>
      <c r="O39" s="424">
        <v>10</v>
      </c>
      <c r="P39" s="417">
        <v>10</v>
      </c>
      <c r="Q39" s="417"/>
      <c r="R39" s="427"/>
      <c r="S39" s="180">
        <f t="shared" si="10"/>
        <v>20</v>
      </c>
      <c r="T39" s="115">
        <f t="shared" si="9"/>
        <v>50</v>
      </c>
      <c r="U39" s="117">
        <f t="shared" si="11"/>
        <v>83.333333333333343</v>
      </c>
      <c r="V39" s="118">
        <f t="shared" si="12"/>
        <v>70</v>
      </c>
      <c r="W39" s="4"/>
      <c r="X39" s="3"/>
      <c r="Y39" s="77">
        <f t="shared" si="4"/>
        <v>9</v>
      </c>
      <c r="Z39" s="49"/>
      <c r="AA39" s="91"/>
      <c r="AB39" s="86" t="e">
        <f t="shared" si="5"/>
        <v>#N/A</v>
      </c>
      <c r="AC39" s="75" t="e">
        <f t="shared" si="6"/>
        <v>#N/A</v>
      </c>
      <c r="AD39" s="76">
        <f t="shared" si="7"/>
        <v>0</v>
      </c>
      <c r="AE39" s="77" t="e">
        <f t="shared" si="8"/>
        <v>#N/A</v>
      </c>
    </row>
    <row r="40" spans="1:31" ht="21" hidden="1" customHeight="1" thickBot="1" x14ac:dyDescent="0.3">
      <c r="A40" s="13" t="s">
        <v>414</v>
      </c>
      <c r="B40" s="211" t="s">
        <v>56</v>
      </c>
      <c r="C40" s="235" t="s">
        <v>77</v>
      </c>
      <c r="D40" s="178"/>
      <c r="E40" s="250">
        <v>8</v>
      </c>
      <c r="F40" s="47">
        <v>5</v>
      </c>
      <c r="G40" s="202">
        <v>5</v>
      </c>
      <c r="H40" s="202">
        <v>5</v>
      </c>
      <c r="I40" s="248">
        <v>5</v>
      </c>
      <c r="J40" s="194">
        <v>5</v>
      </c>
      <c r="K40" s="194">
        <v>3</v>
      </c>
      <c r="L40" s="248">
        <v>9</v>
      </c>
      <c r="M40" s="114"/>
      <c r="N40" s="177">
        <f t="shared" si="3"/>
        <v>45</v>
      </c>
      <c r="O40" s="424">
        <v>3</v>
      </c>
      <c r="P40" s="417">
        <v>10</v>
      </c>
      <c r="Q40" s="417">
        <v>10</v>
      </c>
      <c r="R40" s="427"/>
      <c r="S40" s="180">
        <f t="shared" si="10"/>
        <v>23</v>
      </c>
      <c r="T40" s="115">
        <f t="shared" si="9"/>
        <v>57.5</v>
      </c>
      <c r="U40" s="117">
        <f t="shared" si="11"/>
        <v>75</v>
      </c>
      <c r="V40" s="118">
        <f t="shared" si="12"/>
        <v>68</v>
      </c>
      <c r="W40" s="4"/>
      <c r="X40" s="3"/>
      <c r="Y40" s="77">
        <f t="shared" si="4"/>
        <v>9</v>
      </c>
      <c r="Z40" s="49"/>
      <c r="AA40" s="91"/>
      <c r="AB40" s="86" t="e">
        <f t="shared" si="5"/>
        <v>#N/A</v>
      </c>
      <c r="AC40" s="75" t="e">
        <f t="shared" si="6"/>
        <v>#N/A</v>
      </c>
      <c r="AD40" s="76">
        <f t="shared" si="7"/>
        <v>0</v>
      </c>
      <c r="AE40" s="77" t="e">
        <f t="shared" si="8"/>
        <v>#N/A</v>
      </c>
    </row>
    <row r="41" spans="1:31" ht="21" hidden="1" customHeight="1" thickBot="1" x14ac:dyDescent="0.3">
      <c r="A41" s="25" t="s">
        <v>414</v>
      </c>
      <c r="B41" s="212" t="s">
        <v>78</v>
      </c>
      <c r="C41" s="254" t="s">
        <v>79</v>
      </c>
      <c r="D41" s="181"/>
      <c r="E41" s="255">
        <v>8</v>
      </c>
      <c r="F41" s="130">
        <v>10</v>
      </c>
      <c r="G41" s="203">
        <v>5</v>
      </c>
      <c r="H41" s="203">
        <v>5</v>
      </c>
      <c r="I41" s="256">
        <v>5</v>
      </c>
      <c r="J41" s="195">
        <v>5</v>
      </c>
      <c r="K41" s="195">
        <v>10</v>
      </c>
      <c r="L41" s="256">
        <v>9</v>
      </c>
      <c r="M41" s="131"/>
      <c r="N41" s="133">
        <f t="shared" si="3"/>
        <v>57</v>
      </c>
      <c r="O41" s="425">
        <v>10</v>
      </c>
      <c r="P41" s="422">
        <v>10</v>
      </c>
      <c r="Q41" s="422">
        <v>10</v>
      </c>
      <c r="R41" s="428">
        <v>9.5</v>
      </c>
      <c r="S41" s="213">
        <f t="shared" si="10"/>
        <v>39.5</v>
      </c>
      <c r="T41" s="163">
        <f t="shared" si="9"/>
        <v>98.75</v>
      </c>
      <c r="U41" s="140">
        <f t="shared" si="11"/>
        <v>95</v>
      </c>
      <c r="V41" s="141">
        <f t="shared" si="12"/>
        <v>96.5</v>
      </c>
      <c r="W41" s="5"/>
      <c r="X41" s="6"/>
      <c r="Y41" s="82">
        <f t="shared" si="4"/>
        <v>9</v>
      </c>
      <c r="Z41" s="50"/>
      <c r="AA41" s="94"/>
      <c r="AB41" s="88" t="e">
        <f t="shared" si="5"/>
        <v>#N/A</v>
      </c>
      <c r="AC41" s="80" t="e">
        <f t="shared" si="6"/>
        <v>#N/A</v>
      </c>
      <c r="AD41" s="81">
        <f t="shared" si="7"/>
        <v>0</v>
      </c>
      <c r="AE41" s="82" t="e">
        <f t="shared" si="8"/>
        <v>#N/A</v>
      </c>
    </row>
    <row r="42" spans="1:31" ht="21" hidden="1" customHeight="1" thickBot="1" x14ac:dyDescent="0.3">
      <c r="A42" s="112" t="s">
        <v>169</v>
      </c>
      <c r="B42" s="308" t="s">
        <v>21</v>
      </c>
      <c r="C42" s="309" t="s">
        <v>80</v>
      </c>
      <c r="D42" s="182"/>
      <c r="E42" s="249">
        <v>8</v>
      </c>
      <c r="F42" s="46">
        <v>9.5</v>
      </c>
      <c r="G42" s="201">
        <v>4.5</v>
      </c>
      <c r="H42" s="201">
        <v>4.5</v>
      </c>
      <c r="I42" s="247">
        <v>5</v>
      </c>
      <c r="J42" s="193">
        <v>5</v>
      </c>
      <c r="K42" s="193">
        <v>3</v>
      </c>
      <c r="L42" s="247">
        <v>9</v>
      </c>
      <c r="M42" s="116"/>
      <c r="N42" s="180">
        <f t="shared" si="3"/>
        <v>48.5</v>
      </c>
      <c r="O42" s="303">
        <v>3</v>
      </c>
      <c r="P42" s="304">
        <v>6</v>
      </c>
      <c r="Q42" s="304">
        <v>0</v>
      </c>
      <c r="R42" s="310">
        <v>7.5</v>
      </c>
      <c r="S42" s="180">
        <f t="shared" si="10"/>
        <v>16.5</v>
      </c>
      <c r="T42" s="64">
        <f t="shared" si="9"/>
        <v>41.25</v>
      </c>
      <c r="U42" s="136">
        <f t="shared" si="11"/>
        <v>80.833333333333343</v>
      </c>
      <c r="V42" s="137">
        <f t="shared" si="12"/>
        <v>65</v>
      </c>
      <c r="W42" s="23"/>
      <c r="X42" s="22"/>
      <c r="Y42" s="79">
        <f t="shared" si="4"/>
        <v>9</v>
      </c>
      <c r="Z42" s="57"/>
      <c r="AA42" s="22"/>
      <c r="AB42" s="79" t="e">
        <f t="shared" si="5"/>
        <v>#N/A</v>
      </c>
      <c r="AC42" s="57" t="e">
        <f t="shared" si="6"/>
        <v>#N/A</v>
      </c>
      <c r="AD42" s="78">
        <f t="shared" si="7"/>
        <v>0</v>
      </c>
      <c r="AE42" s="79" t="e">
        <f t="shared" si="8"/>
        <v>#N/A</v>
      </c>
    </row>
    <row r="43" spans="1:31" ht="21" hidden="1" customHeight="1" thickBot="1" x14ac:dyDescent="0.3">
      <c r="A43" s="14" t="s">
        <v>169</v>
      </c>
      <c r="B43" s="2" t="s">
        <v>23</v>
      </c>
      <c r="C43" s="73" t="s">
        <v>81</v>
      </c>
      <c r="D43" s="183"/>
      <c r="E43" s="250">
        <v>8</v>
      </c>
      <c r="F43" s="47">
        <v>5</v>
      </c>
      <c r="G43" s="202">
        <v>5</v>
      </c>
      <c r="H43" s="202">
        <v>4.5</v>
      </c>
      <c r="I43" s="248">
        <v>5</v>
      </c>
      <c r="J43" s="194">
        <v>5</v>
      </c>
      <c r="K43" s="194">
        <v>3</v>
      </c>
      <c r="L43" s="248">
        <v>9</v>
      </c>
      <c r="M43" s="114"/>
      <c r="N43" s="177">
        <f t="shared" si="3"/>
        <v>44.5</v>
      </c>
      <c r="O43" s="299">
        <v>10</v>
      </c>
      <c r="P43" s="300">
        <v>9</v>
      </c>
      <c r="Q43" s="300"/>
      <c r="R43" s="311"/>
      <c r="S43" s="180">
        <f t="shared" si="10"/>
        <v>19</v>
      </c>
      <c r="T43" s="65">
        <f t="shared" si="9"/>
        <v>47.5</v>
      </c>
      <c r="U43" s="117">
        <f t="shared" si="11"/>
        <v>74.166666666666671</v>
      </c>
      <c r="V43" s="118">
        <f t="shared" si="12"/>
        <v>63.5</v>
      </c>
      <c r="W43" s="4"/>
      <c r="X43" s="3"/>
      <c r="Y43" s="77">
        <f t="shared" si="4"/>
        <v>9</v>
      </c>
      <c r="Z43" s="49"/>
      <c r="AA43" s="3"/>
      <c r="AB43" s="77" t="e">
        <f t="shared" si="5"/>
        <v>#N/A</v>
      </c>
      <c r="AC43" s="75" t="e">
        <f t="shared" si="6"/>
        <v>#N/A</v>
      </c>
      <c r="AD43" s="76">
        <f t="shared" si="7"/>
        <v>0</v>
      </c>
      <c r="AE43" s="77" t="e">
        <f t="shared" si="8"/>
        <v>#N/A</v>
      </c>
    </row>
    <row r="44" spans="1:31" ht="21" hidden="1" customHeight="1" thickBot="1" x14ac:dyDescent="0.3">
      <c r="A44" s="14" t="s">
        <v>169</v>
      </c>
      <c r="B44" s="2" t="s">
        <v>25</v>
      </c>
      <c r="C44" s="584" t="s">
        <v>82</v>
      </c>
      <c r="D44" s="585"/>
      <c r="E44" s="586">
        <v>8</v>
      </c>
      <c r="F44" s="587">
        <v>5</v>
      </c>
      <c r="G44" s="587">
        <v>4.5</v>
      </c>
      <c r="H44" s="587">
        <v>4</v>
      </c>
      <c r="I44" s="587">
        <v>5</v>
      </c>
      <c r="J44" s="587">
        <v>5</v>
      </c>
      <c r="K44" s="587">
        <v>3</v>
      </c>
      <c r="L44" s="587">
        <v>9</v>
      </c>
      <c r="M44" s="588"/>
      <c r="N44" s="589">
        <f t="shared" si="3"/>
        <v>43.5</v>
      </c>
      <c r="O44" s="590">
        <v>3</v>
      </c>
      <c r="P44" s="591"/>
      <c r="Q44" s="591"/>
      <c r="R44" s="592"/>
      <c r="S44" s="593">
        <f t="shared" si="10"/>
        <v>3</v>
      </c>
      <c r="T44" s="586">
        <f t="shared" si="9"/>
        <v>7.5</v>
      </c>
      <c r="U44" s="594">
        <f t="shared" si="11"/>
        <v>72.5</v>
      </c>
      <c r="V44" s="595">
        <f t="shared" si="12"/>
        <v>46.5</v>
      </c>
      <c r="W44" s="4"/>
      <c r="X44" s="3"/>
      <c r="Y44" s="77">
        <f t="shared" si="4"/>
        <v>9</v>
      </c>
      <c r="Z44" s="49"/>
      <c r="AA44" s="3"/>
      <c r="AB44" s="77" t="e">
        <f t="shared" si="5"/>
        <v>#N/A</v>
      </c>
      <c r="AC44" s="75" t="e">
        <f t="shared" si="6"/>
        <v>#N/A</v>
      </c>
      <c r="AD44" s="76">
        <f t="shared" si="7"/>
        <v>0</v>
      </c>
      <c r="AE44" s="77" t="e">
        <f t="shared" si="8"/>
        <v>#N/A</v>
      </c>
    </row>
    <row r="45" spans="1:31" ht="21" hidden="1" customHeight="1" thickBot="1" x14ac:dyDescent="0.3">
      <c r="A45" s="14" t="s">
        <v>169</v>
      </c>
      <c r="B45" s="2" t="s">
        <v>27</v>
      </c>
      <c r="C45" s="584" t="s">
        <v>83</v>
      </c>
      <c r="D45" s="596"/>
      <c r="E45" s="586">
        <v>8</v>
      </c>
      <c r="F45" s="587">
        <v>5</v>
      </c>
      <c r="G45" s="587">
        <v>5</v>
      </c>
      <c r="H45" s="587">
        <v>4.5</v>
      </c>
      <c r="I45" s="587">
        <v>5</v>
      </c>
      <c r="J45" s="587">
        <v>5</v>
      </c>
      <c r="K45" s="587">
        <v>3</v>
      </c>
      <c r="L45" s="587">
        <v>9</v>
      </c>
      <c r="M45" s="588"/>
      <c r="N45" s="589">
        <f t="shared" si="3"/>
        <v>44.5</v>
      </c>
      <c r="O45" s="590">
        <v>10</v>
      </c>
      <c r="P45" s="591"/>
      <c r="Q45" s="591"/>
      <c r="R45" s="592"/>
      <c r="S45" s="593">
        <f t="shared" si="10"/>
        <v>10</v>
      </c>
      <c r="T45" s="586">
        <f t="shared" si="9"/>
        <v>25</v>
      </c>
      <c r="U45" s="594">
        <f t="shared" si="11"/>
        <v>74.166666666666671</v>
      </c>
      <c r="V45" s="595">
        <f t="shared" si="12"/>
        <v>54.5</v>
      </c>
      <c r="W45" s="4"/>
      <c r="X45" s="3"/>
      <c r="Y45" s="77">
        <f t="shared" si="4"/>
        <v>9</v>
      </c>
      <c r="Z45" s="49"/>
      <c r="AA45" s="3"/>
      <c r="AB45" s="77" t="e">
        <f t="shared" si="5"/>
        <v>#N/A</v>
      </c>
      <c r="AC45" s="75" t="e">
        <f t="shared" si="6"/>
        <v>#N/A</v>
      </c>
      <c r="AD45" s="76">
        <f t="shared" si="7"/>
        <v>0</v>
      </c>
      <c r="AE45" s="77" t="e">
        <f t="shared" si="8"/>
        <v>#N/A</v>
      </c>
    </row>
    <row r="46" spans="1:31" ht="21" hidden="1" customHeight="1" thickBot="1" x14ac:dyDescent="0.3">
      <c r="A46" s="14" t="s">
        <v>169</v>
      </c>
      <c r="B46" s="2" t="s">
        <v>29</v>
      </c>
      <c r="C46" s="73" t="s">
        <v>84</v>
      </c>
      <c r="D46" s="183"/>
      <c r="E46" s="250">
        <v>8</v>
      </c>
      <c r="F46" s="47">
        <v>10</v>
      </c>
      <c r="G46" s="202">
        <v>5</v>
      </c>
      <c r="H46" s="202">
        <v>4.5</v>
      </c>
      <c r="I46" s="248">
        <v>5</v>
      </c>
      <c r="J46" s="194">
        <v>5</v>
      </c>
      <c r="K46" s="194">
        <v>3</v>
      </c>
      <c r="L46" s="248">
        <v>9</v>
      </c>
      <c r="M46" s="114"/>
      <c r="N46" s="177">
        <f t="shared" si="3"/>
        <v>49.5</v>
      </c>
      <c r="O46" s="299">
        <v>10</v>
      </c>
      <c r="P46" s="300">
        <v>10</v>
      </c>
      <c r="Q46" s="300">
        <v>10</v>
      </c>
      <c r="R46" s="311">
        <v>5</v>
      </c>
      <c r="S46" s="180">
        <f t="shared" si="10"/>
        <v>35</v>
      </c>
      <c r="T46" s="65">
        <f t="shared" si="9"/>
        <v>87.5</v>
      </c>
      <c r="U46" s="117">
        <f t="shared" si="11"/>
        <v>82.5</v>
      </c>
      <c r="V46" s="118">
        <f t="shared" si="12"/>
        <v>84.5</v>
      </c>
      <c r="W46" s="4"/>
      <c r="X46" s="3"/>
      <c r="Y46" s="77">
        <f t="shared" si="4"/>
        <v>9</v>
      </c>
      <c r="Z46" s="49"/>
      <c r="AA46" s="3"/>
      <c r="AB46" s="77" t="e">
        <f t="shared" si="5"/>
        <v>#N/A</v>
      </c>
      <c r="AC46" s="75" t="e">
        <f t="shared" si="6"/>
        <v>#N/A</v>
      </c>
      <c r="AD46" s="76">
        <f t="shared" si="7"/>
        <v>0</v>
      </c>
      <c r="AE46" s="77" t="e">
        <f t="shared" si="8"/>
        <v>#N/A</v>
      </c>
    </row>
    <row r="47" spans="1:31" ht="21" hidden="1" customHeight="1" thickBot="1" x14ac:dyDescent="0.3">
      <c r="A47" s="14" t="s">
        <v>169</v>
      </c>
      <c r="B47" s="2" t="s">
        <v>31</v>
      </c>
      <c r="C47" s="73" t="s">
        <v>85</v>
      </c>
      <c r="D47" s="183"/>
      <c r="E47" s="250">
        <v>8</v>
      </c>
      <c r="F47" s="47">
        <v>10</v>
      </c>
      <c r="G47" s="202">
        <v>5</v>
      </c>
      <c r="H47" s="202">
        <v>5</v>
      </c>
      <c r="I47" s="248">
        <v>5</v>
      </c>
      <c r="J47" s="194">
        <v>5</v>
      </c>
      <c r="K47" s="194">
        <v>3</v>
      </c>
      <c r="L47" s="248">
        <v>9</v>
      </c>
      <c r="M47" s="114"/>
      <c r="N47" s="177">
        <f t="shared" si="3"/>
        <v>50</v>
      </c>
      <c r="O47" s="299">
        <v>10</v>
      </c>
      <c r="P47" s="300">
        <v>10</v>
      </c>
      <c r="Q47" s="300">
        <v>10</v>
      </c>
      <c r="R47" s="311">
        <v>7.5</v>
      </c>
      <c r="S47" s="180">
        <f t="shared" si="10"/>
        <v>37.5</v>
      </c>
      <c r="T47" s="65">
        <f t="shared" si="9"/>
        <v>93.75</v>
      </c>
      <c r="U47" s="117">
        <f t="shared" si="11"/>
        <v>83.333333333333343</v>
      </c>
      <c r="V47" s="118">
        <f t="shared" si="12"/>
        <v>87.5</v>
      </c>
      <c r="W47" s="4"/>
      <c r="X47" s="3"/>
      <c r="Y47" s="77">
        <f t="shared" si="4"/>
        <v>9</v>
      </c>
      <c r="Z47" s="49"/>
      <c r="AA47" s="3"/>
      <c r="AB47" s="77" t="e">
        <f t="shared" si="5"/>
        <v>#N/A</v>
      </c>
      <c r="AC47" s="75" t="e">
        <f t="shared" si="6"/>
        <v>#N/A</v>
      </c>
      <c r="AD47" s="76">
        <f t="shared" si="7"/>
        <v>0</v>
      </c>
      <c r="AE47" s="77" t="e">
        <f t="shared" si="8"/>
        <v>#N/A</v>
      </c>
    </row>
    <row r="48" spans="1:31" ht="21" hidden="1" customHeight="1" thickBot="1" x14ac:dyDescent="0.3">
      <c r="A48" s="14" t="s">
        <v>169</v>
      </c>
      <c r="B48" s="2" t="s">
        <v>33</v>
      </c>
      <c r="C48" s="584" t="s">
        <v>86</v>
      </c>
      <c r="D48" s="585"/>
      <c r="E48" s="586">
        <v>8</v>
      </c>
      <c r="F48" s="587">
        <v>5</v>
      </c>
      <c r="G48" s="587" t="s">
        <v>382</v>
      </c>
      <c r="H48" s="587">
        <v>5</v>
      </c>
      <c r="I48" s="587">
        <v>5</v>
      </c>
      <c r="J48" s="587">
        <v>0</v>
      </c>
      <c r="K48" s="587">
        <v>3</v>
      </c>
      <c r="L48" s="587">
        <v>9</v>
      </c>
      <c r="M48" s="588"/>
      <c r="N48" s="589">
        <f t="shared" si="3"/>
        <v>35</v>
      </c>
      <c r="O48" s="590">
        <v>3</v>
      </c>
      <c r="P48" s="591"/>
      <c r="Q48" s="591"/>
      <c r="R48" s="592"/>
      <c r="S48" s="593">
        <f t="shared" si="10"/>
        <v>3</v>
      </c>
      <c r="T48" s="586">
        <f t="shared" si="9"/>
        <v>7.5</v>
      </c>
      <c r="U48" s="594">
        <f t="shared" si="11"/>
        <v>58.333333333333336</v>
      </c>
      <c r="V48" s="595">
        <f t="shared" si="12"/>
        <v>38</v>
      </c>
      <c r="W48" s="4"/>
      <c r="X48" s="3"/>
      <c r="Y48" s="77">
        <f t="shared" si="4"/>
        <v>9</v>
      </c>
      <c r="Z48" s="49"/>
      <c r="AA48" s="3"/>
      <c r="AB48" s="77" t="e">
        <f t="shared" si="5"/>
        <v>#N/A</v>
      </c>
      <c r="AC48" s="75" t="e">
        <f t="shared" si="6"/>
        <v>#N/A</v>
      </c>
      <c r="AD48" s="76">
        <f t="shared" si="7"/>
        <v>0</v>
      </c>
      <c r="AE48" s="77" t="e">
        <f t="shared" si="8"/>
        <v>#N/A</v>
      </c>
    </row>
    <row r="49" spans="1:31" ht="21" hidden="1" customHeight="1" thickBot="1" x14ac:dyDescent="0.3">
      <c r="A49" s="14" t="s">
        <v>169</v>
      </c>
      <c r="B49" s="2" t="s">
        <v>34</v>
      </c>
      <c r="C49" s="129" t="s">
        <v>87</v>
      </c>
      <c r="D49" s="596"/>
      <c r="E49" s="586">
        <v>8</v>
      </c>
      <c r="F49" s="587">
        <v>5</v>
      </c>
      <c r="G49" s="587">
        <v>4.5</v>
      </c>
      <c r="H49" s="587">
        <v>3.5</v>
      </c>
      <c r="I49" s="587">
        <v>5</v>
      </c>
      <c r="J49" s="587">
        <v>0</v>
      </c>
      <c r="K49" s="587">
        <v>3</v>
      </c>
      <c r="L49" s="587">
        <v>9</v>
      </c>
      <c r="M49" s="588"/>
      <c r="N49" s="589">
        <f t="shared" si="3"/>
        <v>38</v>
      </c>
      <c r="O49" s="590">
        <v>3</v>
      </c>
      <c r="P49" s="591"/>
      <c r="Q49" s="591"/>
      <c r="R49" s="592"/>
      <c r="S49" s="593">
        <f t="shared" si="10"/>
        <v>3</v>
      </c>
      <c r="T49" s="586">
        <f t="shared" si="9"/>
        <v>7.5</v>
      </c>
      <c r="U49" s="594">
        <f t="shared" si="11"/>
        <v>63.333333333333336</v>
      </c>
      <c r="V49" s="595">
        <f t="shared" si="12"/>
        <v>41</v>
      </c>
      <c r="W49" s="4"/>
      <c r="X49" s="3"/>
      <c r="Y49" s="77">
        <f t="shared" si="4"/>
        <v>9</v>
      </c>
      <c r="Z49" s="49"/>
      <c r="AA49" s="3"/>
      <c r="AB49" s="77" t="e">
        <f t="shared" si="5"/>
        <v>#N/A</v>
      </c>
      <c r="AC49" s="75" t="e">
        <f t="shared" si="6"/>
        <v>#N/A</v>
      </c>
      <c r="AD49" s="76">
        <f t="shared" si="7"/>
        <v>0</v>
      </c>
      <c r="AE49" s="77" t="e">
        <f t="shared" si="8"/>
        <v>#N/A</v>
      </c>
    </row>
    <row r="50" spans="1:31" ht="21" hidden="1" customHeight="1" thickBot="1" x14ac:dyDescent="0.3">
      <c r="A50" s="14" t="s">
        <v>169</v>
      </c>
      <c r="B50" s="2" t="s">
        <v>36</v>
      </c>
      <c r="C50" s="73" t="s">
        <v>88</v>
      </c>
      <c r="D50" s="183"/>
      <c r="E50" s="250">
        <v>8</v>
      </c>
      <c r="F50" s="47">
        <v>10</v>
      </c>
      <c r="G50" s="202">
        <v>4.5</v>
      </c>
      <c r="H50" s="202">
        <v>4.5</v>
      </c>
      <c r="I50" s="248">
        <v>5</v>
      </c>
      <c r="J50" s="194">
        <v>5</v>
      </c>
      <c r="K50" s="194">
        <v>3</v>
      </c>
      <c r="L50" s="248">
        <v>9</v>
      </c>
      <c r="M50" s="114"/>
      <c r="N50" s="177">
        <f t="shared" si="3"/>
        <v>49</v>
      </c>
      <c r="O50" s="299">
        <v>10</v>
      </c>
      <c r="P50" s="300">
        <v>10</v>
      </c>
      <c r="Q50" s="300">
        <v>10</v>
      </c>
      <c r="R50" s="311"/>
      <c r="S50" s="180">
        <f t="shared" si="10"/>
        <v>30</v>
      </c>
      <c r="T50" s="65">
        <f t="shared" si="9"/>
        <v>75</v>
      </c>
      <c r="U50" s="117">
        <f t="shared" si="11"/>
        <v>81.666666666666671</v>
      </c>
      <c r="V50" s="118">
        <f t="shared" si="12"/>
        <v>79</v>
      </c>
      <c r="W50" s="4"/>
      <c r="X50" s="3"/>
      <c r="Y50" s="77">
        <f t="shared" si="4"/>
        <v>9</v>
      </c>
      <c r="Z50" s="49"/>
      <c r="AA50" s="3"/>
      <c r="AB50" s="77" t="e">
        <f t="shared" si="5"/>
        <v>#N/A</v>
      </c>
      <c r="AC50" s="75" t="e">
        <f t="shared" si="6"/>
        <v>#N/A</v>
      </c>
      <c r="AD50" s="76">
        <f t="shared" si="7"/>
        <v>0</v>
      </c>
      <c r="AE50" s="77" t="e">
        <f t="shared" si="8"/>
        <v>#N/A</v>
      </c>
    </row>
    <row r="51" spans="1:31" ht="21" hidden="1" customHeight="1" thickBot="1" x14ac:dyDescent="0.3">
      <c r="A51" s="529" t="s">
        <v>169</v>
      </c>
      <c r="B51" s="530" t="s">
        <v>38</v>
      </c>
      <c r="C51" s="531" t="s">
        <v>168</v>
      </c>
      <c r="D51" s="482"/>
      <c r="E51" s="251">
        <v>8</v>
      </c>
      <c r="F51" s="142">
        <v>10</v>
      </c>
      <c r="G51" s="204">
        <v>10</v>
      </c>
      <c r="H51" s="204">
        <v>5</v>
      </c>
      <c r="I51" s="252">
        <v>5</v>
      </c>
      <c r="J51" s="196">
        <v>5</v>
      </c>
      <c r="K51" s="196">
        <v>3</v>
      </c>
      <c r="L51" s="252">
        <v>9</v>
      </c>
      <c r="M51" s="145"/>
      <c r="N51" s="179">
        <f t="shared" si="3"/>
        <v>55</v>
      </c>
      <c r="O51" s="532">
        <v>10</v>
      </c>
      <c r="P51" s="533"/>
      <c r="Q51" s="533">
        <v>10</v>
      </c>
      <c r="R51" s="534">
        <v>5</v>
      </c>
      <c r="S51" s="535">
        <f t="shared" si="10"/>
        <v>25</v>
      </c>
      <c r="T51" s="143">
        <f t="shared" si="9"/>
        <v>62.5</v>
      </c>
      <c r="U51" s="147">
        <f t="shared" si="11"/>
        <v>91.666666666666671</v>
      </c>
      <c r="V51" s="191">
        <f t="shared" si="12"/>
        <v>80</v>
      </c>
      <c r="W51" s="27"/>
      <c r="X51" s="26"/>
      <c r="Y51" s="85">
        <f t="shared" si="4"/>
        <v>9</v>
      </c>
      <c r="Z51" s="92"/>
      <c r="AA51" s="26"/>
      <c r="AB51" s="85" t="e">
        <f t="shared" si="5"/>
        <v>#N/A</v>
      </c>
      <c r="AC51" s="83" t="e">
        <f t="shared" si="6"/>
        <v>#N/A</v>
      </c>
      <c r="AD51" s="84">
        <f t="shared" si="7"/>
        <v>0</v>
      </c>
      <c r="AE51" s="85" t="e">
        <f t="shared" si="8"/>
        <v>#N/A</v>
      </c>
    </row>
    <row r="52" spans="1:31" ht="21" hidden="1" customHeight="1" thickBot="1" x14ac:dyDescent="0.3">
      <c r="A52" s="112" t="s">
        <v>169</v>
      </c>
      <c r="B52" s="38" t="s">
        <v>40</v>
      </c>
      <c r="C52" s="74" t="s">
        <v>89</v>
      </c>
      <c r="D52" s="176"/>
      <c r="E52" s="249">
        <v>8</v>
      </c>
      <c r="F52" s="46">
        <v>9</v>
      </c>
      <c r="G52" s="201">
        <v>5</v>
      </c>
      <c r="H52" s="201">
        <v>4.5</v>
      </c>
      <c r="I52" s="247">
        <v>5</v>
      </c>
      <c r="J52" s="193">
        <v>5</v>
      </c>
      <c r="K52" s="193">
        <v>3</v>
      </c>
      <c r="L52" s="247">
        <v>9</v>
      </c>
      <c r="M52" s="116"/>
      <c r="N52" s="180">
        <f t="shared" si="3"/>
        <v>48.5</v>
      </c>
      <c r="O52" s="303">
        <v>10</v>
      </c>
      <c r="P52" s="304">
        <v>10</v>
      </c>
      <c r="Q52" s="304">
        <v>10</v>
      </c>
      <c r="R52" s="310">
        <v>8</v>
      </c>
      <c r="S52" s="180">
        <f t="shared" si="10"/>
        <v>38</v>
      </c>
      <c r="T52" s="64">
        <f t="shared" si="9"/>
        <v>95</v>
      </c>
      <c r="U52" s="136">
        <f t="shared" si="11"/>
        <v>80.833333333333343</v>
      </c>
      <c r="V52" s="137">
        <f t="shared" si="12"/>
        <v>86.5</v>
      </c>
      <c r="W52" s="23"/>
      <c r="X52" s="22"/>
      <c r="Y52" s="79">
        <f t="shared" si="4"/>
        <v>9</v>
      </c>
      <c r="Z52" s="57"/>
      <c r="AA52" s="22"/>
      <c r="AB52" s="79" t="e">
        <f t="shared" si="5"/>
        <v>#N/A</v>
      </c>
      <c r="AC52" s="57" t="e">
        <f t="shared" si="6"/>
        <v>#N/A</v>
      </c>
      <c r="AD52" s="78">
        <f t="shared" si="7"/>
        <v>0</v>
      </c>
      <c r="AE52" s="79" t="e">
        <f t="shared" si="8"/>
        <v>#N/A</v>
      </c>
    </row>
    <row r="53" spans="1:31" ht="21" hidden="1" customHeight="1" thickBot="1" x14ac:dyDescent="0.3">
      <c r="A53" s="14" t="s">
        <v>169</v>
      </c>
      <c r="B53" s="1" t="s">
        <v>42</v>
      </c>
      <c r="C53" s="71" t="s">
        <v>90</v>
      </c>
      <c r="D53" s="178"/>
      <c r="E53" s="250">
        <v>8</v>
      </c>
      <c r="F53" s="47">
        <v>5</v>
      </c>
      <c r="G53" s="202">
        <v>4.5</v>
      </c>
      <c r="H53" s="202">
        <v>4.5</v>
      </c>
      <c r="I53" s="248">
        <v>5</v>
      </c>
      <c r="J53" s="194">
        <v>5</v>
      </c>
      <c r="K53" s="194">
        <v>3</v>
      </c>
      <c r="L53" s="248">
        <v>9</v>
      </c>
      <c r="M53" s="114"/>
      <c r="N53" s="177">
        <f t="shared" si="3"/>
        <v>44</v>
      </c>
      <c r="O53" s="299">
        <v>10</v>
      </c>
      <c r="P53" s="300">
        <v>10</v>
      </c>
      <c r="Q53" s="300">
        <v>10</v>
      </c>
      <c r="R53" s="311"/>
      <c r="S53" s="180">
        <f t="shared" si="10"/>
        <v>30</v>
      </c>
      <c r="T53" s="65">
        <f t="shared" si="9"/>
        <v>75</v>
      </c>
      <c r="U53" s="117">
        <f t="shared" si="11"/>
        <v>73.333333333333343</v>
      </c>
      <c r="V53" s="118">
        <f t="shared" si="12"/>
        <v>74</v>
      </c>
      <c r="W53" s="4"/>
      <c r="X53" s="3"/>
      <c r="Y53" s="77">
        <f t="shared" si="4"/>
        <v>9</v>
      </c>
      <c r="Z53" s="49"/>
      <c r="AA53" s="3"/>
      <c r="AB53" s="77" t="e">
        <f t="shared" si="5"/>
        <v>#N/A</v>
      </c>
      <c r="AC53" s="75" t="e">
        <f t="shared" si="6"/>
        <v>#N/A</v>
      </c>
      <c r="AD53" s="76">
        <f t="shared" si="7"/>
        <v>0</v>
      </c>
      <c r="AE53" s="77" t="e">
        <f t="shared" si="8"/>
        <v>#N/A</v>
      </c>
    </row>
    <row r="54" spans="1:31" ht="21" hidden="1" customHeight="1" thickBot="1" x14ac:dyDescent="0.3">
      <c r="A54" s="14" t="s">
        <v>169</v>
      </c>
      <c r="B54" s="1" t="s">
        <v>44</v>
      </c>
      <c r="C54" s="71" t="s">
        <v>91</v>
      </c>
      <c r="D54" s="178"/>
      <c r="E54" s="250">
        <v>8</v>
      </c>
      <c r="F54" s="47">
        <v>5</v>
      </c>
      <c r="G54" s="202">
        <v>5</v>
      </c>
      <c r="H54" s="202">
        <v>5</v>
      </c>
      <c r="I54" s="248">
        <v>5</v>
      </c>
      <c r="J54" s="194">
        <v>5</v>
      </c>
      <c r="K54" s="194">
        <v>3</v>
      </c>
      <c r="L54" s="248">
        <v>9</v>
      </c>
      <c r="M54" s="114"/>
      <c r="N54" s="177">
        <f t="shared" si="3"/>
        <v>45</v>
      </c>
      <c r="O54" s="299">
        <v>10</v>
      </c>
      <c r="P54" s="300">
        <v>10</v>
      </c>
      <c r="Q54" s="300">
        <v>10</v>
      </c>
      <c r="R54" s="311">
        <v>7.5</v>
      </c>
      <c r="S54" s="180">
        <f t="shared" si="10"/>
        <v>37.5</v>
      </c>
      <c r="T54" s="65">
        <f t="shared" si="9"/>
        <v>93.75</v>
      </c>
      <c r="U54" s="117">
        <f t="shared" si="11"/>
        <v>75</v>
      </c>
      <c r="V54" s="118">
        <f t="shared" si="12"/>
        <v>82.5</v>
      </c>
      <c r="W54" s="4"/>
      <c r="X54" s="3"/>
      <c r="Y54" s="77">
        <f t="shared" si="4"/>
        <v>9</v>
      </c>
      <c r="Z54" s="49"/>
      <c r="AA54" s="3"/>
      <c r="AB54" s="77" t="e">
        <f t="shared" si="5"/>
        <v>#N/A</v>
      </c>
      <c r="AC54" s="75" t="e">
        <f t="shared" si="6"/>
        <v>#N/A</v>
      </c>
      <c r="AD54" s="76">
        <f t="shared" si="7"/>
        <v>0</v>
      </c>
      <c r="AE54" s="77" t="e">
        <f t="shared" si="8"/>
        <v>#N/A</v>
      </c>
    </row>
    <row r="55" spans="1:31" ht="21" hidden="1" customHeight="1" thickBot="1" x14ac:dyDescent="0.3">
      <c r="A55" s="14" t="s">
        <v>169</v>
      </c>
      <c r="B55" s="1" t="s">
        <v>46</v>
      </c>
      <c r="C55" s="71" t="s">
        <v>92</v>
      </c>
      <c r="D55" s="178"/>
      <c r="E55" s="250">
        <v>8</v>
      </c>
      <c r="F55" s="47">
        <v>9</v>
      </c>
      <c r="G55" s="202">
        <v>5</v>
      </c>
      <c r="H55" s="202">
        <v>5</v>
      </c>
      <c r="I55" s="248">
        <v>5</v>
      </c>
      <c r="J55" s="194">
        <v>5</v>
      </c>
      <c r="K55" s="194">
        <v>3</v>
      </c>
      <c r="L55" s="248">
        <v>9</v>
      </c>
      <c r="M55" s="114"/>
      <c r="N55" s="177">
        <f t="shared" si="3"/>
        <v>49</v>
      </c>
      <c r="O55" s="299">
        <v>10</v>
      </c>
      <c r="P55" s="300">
        <v>10</v>
      </c>
      <c r="Q55" s="300">
        <v>10</v>
      </c>
      <c r="R55" s="311"/>
      <c r="S55" s="180">
        <f t="shared" si="10"/>
        <v>30</v>
      </c>
      <c r="T55" s="65">
        <f t="shared" si="9"/>
        <v>75</v>
      </c>
      <c r="U55" s="117">
        <f t="shared" si="11"/>
        <v>81.666666666666671</v>
      </c>
      <c r="V55" s="118">
        <f t="shared" si="12"/>
        <v>79</v>
      </c>
      <c r="W55" s="4"/>
      <c r="X55" s="3"/>
      <c r="Y55" s="77">
        <f t="shared" si="4"/>
        <v>9</v>
      </c>
      <c r="Z55" s="49"/>
      <c r="AA55" s="3"/>
      <c r="AB55" s="77" t="e">
        <f t="shared" si="5"/>
        <v>#N/A</v>
      </c>
      <c r="AC55" s="75" t="e">
        <f t="shared" si="6"/>
        <v>#N/A</v>
      </c>
      <c r="AD55" s="76">
        <f t="shared" si="7"/>
        <v>0</v>
      </c>
      <c r="AE55" s="77" t="e">
        <f t="shared" si="8"/>
        <v>#N/A</v>
      </c>
    </row>
    <row r="56" spans="1:31" ht="21" hidden="1" customHeight="1" thickBot="1" x14ac:dyDescent="0.3">
      <c r="A56" s="14" t="s">
        <v>169</v>
      </c>
      <c r="B56" s="1" t="s">
        <v>48</v>
      </c>
      <c r="C56" s="71" t="s">
        <v>93</v>
      </c>
      <c r="D56" s="178"/>
      <c r="E56" s="250">
        <v>8</v>
      </c>
      <c r="F56" s="47">
        <v>5</v>
      </c>
      <c r="G56" s="202">
        <v>5</v>
      </c>
      <c r="H56" s="202">
        <v>5</v>
      </c>
      <c r="I56" s="248">
        <v>5</v>
      </c>
      <c r="J56" s="194">
        <v>5</v>
      </c>
      <c r="K56" s="194">
        <v>3</v>
      </c>
      <c r="L56" s="248">
        <v>9</v>
      </c>
      <c r="M56" s="114"/>
      <c r="N56" s="177">
        <f t="shared" si="3"/>
        <v>45</v>
      </c>
      <c r="O56" s="299">
        <v>10</v>
      </c>
      <c r="P56" s="300">
        <v>7</v>
      </c>
      <c r="Q56" s="300"/>
      <c r="R56" s="311"/>
      <c r="S56" s="180">
        <f t="shared" si="10"/>
        <v>17</v>
      </c>
      <c r="T56" s="65">
        <f t="shared" si="9"/>
        <v>42.5</v>
      </c>
      <c r="U56" s="117">
        <f t="shared" si="11"/>
        <v>75</v>
      </c>
      <c r="V56" s="118">
        <f t="shared" si="12"/>
        <v>62</v>
      </c>
      <c r="W56" s="4"/>
      <c r="X56" s="3"/>
      <c r="Y56" s="77">
        <f t="shared" si="4"/>
        <v>9</v>
      </c>
      <c r="Z56" s="49"/>
      <c r="AA56" s="3"/>
      <c r="AB56" s="77" t="e">
        <f t="shared" si="5"/>
        <v>#N/A</v>
      </c>
      <c r="AC56" s="75" t="e">
        <f t="shared" si="6"/>
        <v>#N/A</v>
      </c>
      <c r="AD56" s="76">
        <f t="shared" si="7"/>
        <v>0</v>
      </c>
      <c r="AE56" s="77" t="e">
        <f t="shared" si="8"/>
        <v>#N/A</v>
      </c>
    </row>
    <row r="57" spans="1:31" ht="21" hidden="1" customHeight="1" thickBot="1" x14ac:dyDescent="0.3">
      <c r="A57" s="14" t="s">
        <v>169</v>
      </c>
      <c r="B57" s="1" t="s">
        <v>50</v>
      </c>
      <c r="C57" s="71" t="s">
        <v>94</v>
      </c>
      <c r="D57" s="178"/>
      <c r="E57" s="250">
        <v>8</v>
      </c>
      <c r="F57" s="47">
        <v>10</v>
      </c>
      <c r="G57" s="202">
        <v>5</v>
      </c>
      <c r="H57" s="202">
        <v>5</v>
      </c>
      <c r="I57" s="248">
        <v>5</v>
      </c>
      <c r="J57" s="194">
        <v>5</v>
      </c>
      <c r="K57" s="194">
        <v>3</v>
      </c>
      <c r="L57" s="248">
        <v>9</v>
      </c>
      <c r="M57" s="114"/>
      <c r="N57" s="177">
        <f t="shared" si="3"/>
        <v>50</v>
      </c>
      <c r="O57" s="299">
        <v>3</v>
      </c>
      <c r="P57" s="300">
        <v>7</v>
      </c>
      <c r="Q57" s="300">
        <v>10</v>
      </c>
      <c r="R57" s="311"/>
      <c r="S57" s="180">
        <f t="shared" si="10"/>
        <v>20</v>
      </c>
      <c r="T57" s="65">
        <f t="shared" si="9"/>
        <v>50</v>
      </c>
      <c r="U57" s="117">
        <f t="shared" si="11"/>
        <v>83.333333333333343</v>
      </c>
      <c r="V57" s="118">
        <f t="shared" si="12"/>
        <v>70</v>
      </c>
      <c r="W57" s="4"/>
      <c r="X57" s="3"/>
      <c r="Y57" s="77">
        <f t="shared" si="4"/>
        <v>9</v>
      </c>
      <c r="Z57" s="49"/>
      <c r="AA57" s="3"/>
      <c r="AB57" s="77" t="e">
        <f t="shared" si="5"/>
        <v>#N/A</v>
      </c>
      <c r="AC57" s="75" t="e">
        <f t="shared" si="6"/>
        <v>#N/A</v>
      </c>
      <c r="AD57" s="76">
        <f t="shared" si="7"/>
        <v>0</v>
      </c>
      <c r="AE57" s="77" t="e">
        <f t="shared" si="8"/>
        <v>#N/A</v>
      </c>
    </row>
    <row r="58" spans="1:31" ht="21" hidden="1" customHeight="1" thickBot="1" x14ac:dyDescent="0.3">
      <c r="A58" s="14" t="s">
        <v>169</v>
      </c>
      <c r="B58" s="1" t="s">
        <v>52</v>
      </c>
      <c r="C58" s="71" t="s">
        <v>95</v>
      </c>
      <c r="D58" s="178"/>
      <c r="E58" s="250">
        <v>8</v>
      </c>
      <c r="F58" s="47">
        <v>10</v>
      </c>
      <c r="G58" s="202">
        <v>5</v>
      </c>
      <c r="H58" s="202">
        <v>5</v>
      </c>
      <c r="I58" s="248">
        <v>5</v>
      </c>
      <c r="J58" s="194">
        <v>5</v>
      </c>
      <c r="K58" s="194">
        <v>3</v>
      </c>
      <c r="L58" s="248">
        <v>9</v>
      </c>
      <c r="M58" s="114"/>
      <c r="N58" s="177">
        <f t="shared" si="3"/>
        <v>50</v>
      </c>
      <c r="O58" s="299">
        <v>10</v>
      </c>
      <c r="P58" s="300">
        <v>10</v>
      </c>
      <c r="Q58" s="300">
        <v>10</v>
      </c>
      <c r="R58" s="311">
        <v>8</v>
      </c>
      <c r="S58" s="180">
        <f t="shared" si="10"/>
        <v>38</v>
      </c>
      <c r="T58" s="65">
        <f t="shared" si="9"/>
        <v>95</v>
      </c>
      <c r="U58" s="117">
        <f t="shared" si="11"/>
        <v>83.333333333333343</v>
      </c>
      <c r="V58" s="118">
        <f t="shared" si="12"/>
        <v>88</v>
      </c>
      <c r="W58" s="4"/>
      <c r="X58" s="3"/>
      <c r="Y58" s="77">
        <f t="shared" si="4"/>
        <v>9</v>
      </c>
      <c r="Z58" s="49"/>
      <c r="AA58" s="3"/>
      <c r="AB58" s="77" t="e">
        <f t="shared" si="5"/>
        <v>#N/A</v>
      </c>
      <c r="AC58" s="75" t="e">
        <f t="shared" si="6"/>
        <v>#N/A</v>
      </c>
      <c r="AD58" s="76">
        <f t="shared" si="7"/>
        <v>0</v>
      </c>
      <c r="AE58" s="77" t="e">
        <f t="shared" si="8"/>
        <v>#N/A</v>
      </c>
    </row>
    <row r="59" spans="1:31" ht="21" hidden="1" customHeight="1" thickBot="1" x14ac:dyDescent="0.3">
      <c r="A59" s="14" t="s">
        <v>169</v>
      </c>
      <c r="B59" s="1" t="s">
        <v>54</v>
      </c>
      <c r="C59" s="71" t="s">
        <v>96</v>
      </c>
      <c r="D59" s="178"/>
      <c r="E59" s="250">
        <v>8</v>
      </c>
      <c r="F59" s="47">
        <v>5</v>
      </c>
      <c r="G59" s="202">
        <v>5</v>
      </c>
      <c r="H59" s="202">
        <v>5</v>
      </c>
      <c r="I59" s="248">
        <v>5</v>
      </c>
      <c r="J59" s="194">
        <v>5</v>
      </c>
      <c r="K59" s="194">
        <v>3</v>
      </c>
      <c r="L59" s="248">
        <v>9</v>
      </c>
      <c r="M59" s="114"/>
      <c r="N59" s="177">
        <f t="shared" si="3"/>
        <v>45</v>
      </c>
      <c r="O59" s="299">
        <v>3</v>
      </c>
      <c r="P59" s="300">
        <v>8</v>
      </c>
      <c r="Q59" s="300">
        <v>10</v>
      </c>
      <c r="R59" s="311"/>
      <c r="S59" s="180">
        <f t="shared" si="10"/>
        <v>21</v>
      </c>
      <c r="T59" s="65">
        <f t="shared" si="9"/>
        <v>52.5</v>
      </c>
      <c r="U59" s="117">
        <f t="shared" si="11"/>
        <v>75</v>
      </c>
      <c r="V59" s="118">
        <f t="shared" si="12"/>
        <v>66</v>
      </c>
      <c r="W59" s="4"/>
      <c r="X59" s="3"/>
      <c r="Y59" s="77">
        <f t="shared" si="4"/>
        <v>9</v>
      </c>
      <c r="Z59" s="49"/>
      <c r="AA59" s="3"/>
      <c r="AB59" s="77" t="e">
        <f t="shared" si="5"/>
        <v>#N/A</v>
      </c>
      <c r="AC59" s="75" t="e">
        <f t="shared" si="6"/>
        <v>#N/A</v>
      </c>
      <c r="AD59" s="76">
        <f t="shared" si="7"/>
        <v>0</v>
      </c>
      <c r="AE59" s="77" t="e">
        <f t="shared" si="8"/>
        <v>#N/A</v>
      </c>
    </row>
    <row r="60" spans="1:31" ht="21" hidden="1" customHeight="1" thickBot="1" x14ac:dyDescent="0.3">
      <c r="A60" s="28" t="s">
        <v>169</v>
      </c>
      <c r="B60" s="20" t="s">
        <v>56</v>
      </c>
      <c r="C60" s="72" t="s">
        <v>97</v>
      </c>
      <c r="D60" s="181"/>
      <c r="E60" s="255">
        <v>8</v>
      </c>
      <c r="F60" s="130">
        <v>9</v>
      </c>
      <c r="G60" s="203">
        <v>5</v>
      </c>
      <c r="H60" s="203">
        <v>5</v>
      </c>
      <c r="I60" s="256">
        <v>5</v>
      </c>
      <c r="J60" s="195">
        <v>5</v>
      </c>
      <c r="K60" s="195">
        <v>3</v>
      </c>
      <c r="L60" s="256">
        <v>9</v>
      </c>
      <c r="M60" s="131"/>
      <c r="N60" s="133">
        <f t="shared" si="3"/>
        <v>49</v>
      </c>
      <c r="O60" s="301">
        <v>10</v>
      </c>
      <c r="P60" s="302">
        <v>10</v>
      </c>
      <c r="Q60" s="302"/>
      <c r="R60" s="312">
        <v>5</v>
      </c>
      <c r="S60" s="213">
        <f t="shared" si="10"/>
        <v>25</v>
      </c>
      <c r="T60" s="132">
        <f t="shared" si="9"/>
        <v>62.5</v>
      </c>
      <c r="U60" s="140">
        <f t="shared" si="11"/>
        <v>81.666666666666671</v>
      </c>
      <c r="V60" s="141">
        <f t="shared" si="12"/>
        <v>74</v>
      </c>
      <c r="W60" s="5"/>
      <c r="X60" s="6"/>
      <c r="Y60" s="82">
        <f t="shared" si="4"/>
        <v>9</v>
      </c>
      <c r="Z60" s="50"/>
      <c r="AA60" s="6"/>
      <c r="AB60" s="82" t="e">
        <f t="shared" si="5"/>
        <v>#N/A</v>
      </c>
      <c r="AC60" s="80" t="e">
        <f t="shared" si="6"/>
        <v>#N/A</v>
      </c>
      <c r="AD60" s="81">
        <f t="shared" si="7"/>
        <v>0</v>
      </c>
      <c r="AE60" s="82" t="e">
        <f t="shared" si="8"/>
        <v>#N/A</v>
      </c>
    </row>
    <row r="61" spans="1:31" ht="21" customHeight="1" thickBot="1" x14ac:dyDescent="0.3">
      <c r="A61" s="411" t="s">
        <v>170</v>
      </c>
      <c r="B61" s="207" t="s">
        <v>21</v>
      </c>
      <c r="C61" s="306" t="s">
        <v>98</v>
      </c>
      <c r="D61" s="214"/>
      <c r="E61" s="249">
        <v>8</v>
      </c>
      <c r="F61" s="46">
        <v>10</v>
      </c>
      <c r="G61" s="201">
        <v>4.5</v>
      </c>
      <c r="H61" s="201">
        <v>5</v>
      </c>
      <c r="I61" s="247">
        <v>5</v>
      </c>
      <c r="J61" s="193">
        <v>5</v>
      </c>
      <c r="K61" s="193">
        <v>10</v>
      </c>
      <c r="L61" s="247">
        <v>9</v>
      </c>
      <c r="M61" s="116"/>
      <c r="N61" s="180">
        <f t="shared" si="3"/>
        <v>56.5</v>
      </c>
      <c r="O61" s="423">
        <v>10</v>
      </c>
      <c r="P61" s="419">
        <v>10</v>
      </c>
      <c r="Q61" s="419">
        <v>10</v>
      </c>
      <c r="R61" s="419">
        <v>7.5</v>
      </c>
      <c r="S61" s="59">
        <f t="shared" si="10"/>
        <v>37.5</v>
      </c>
      <c r="T61" s="164">
        <f t="shared" si="9"/>
        <v>93.75</v>
      </c>
      <c r="U61" s="136">
        <f t="shared" si="11"/>
        <v>94.166666666666671</v>
      </c>
      <c r="V61" s="137">
        <f t="shared" si="12"/>
        <v>94</v>
      </c>
      <c r="W61" s="23"/>
      <c r="X61" s="22"/>
      <c r="Y61" s="79">
        <v>8</v>
      </c>
      <c r="Z61" s="57"/>
      <c r="AA61" s="22"/>
      <c r="AB61" s="56" t="e">
        <f t="shared" si="5"/>
        <v>#N/A</v>
      </c>
      <c r="AC61" s="57" t="e">
        <f t="shared" si="6"/>
        <v>#N/A</v>
      </c>
      <c r="AD61" s="78">
        <f t="shared" si="7"/>
        <v>0</v>
      </c>
      <c r="AE61" s="79" t="e">
        <f t="shared" si="8"/>
        <v>#N/A</v>
      </c>
    </row>
    <row r="62" spans="1:31" ht="21" customHeight="1" thickBot="1" x14ac:dyDescent="0.3">
      <c r="A62" s="15" t="s">
        <v>170</v>
      </c>
      <c r="B62" s="208" t="s">
        <v>23</v>
      </c>
      <c r="C62" s="234" t="s">
        <v>99</v>
      </c>
      <c r="D62" s="113"/>
      <c r="E62" s="250">
        <v>8</v>
      </c>
      <c r="F62" s="47">
        <v>10</v>
      </c>
      <c r="G62" s="202">
        <v>5</v>
      </c>
      <c r="H62" s="202">
        <v>5</v>
      </c>
      <c r="I62" s="248">
        <v>5</v>
      </c>
      <c r="J62" s="194">
        <v>5</v>
      </c>
      <c r="K62" s="194">
        <v>10</v>
      </c>
      <c r="L62" s="248">
        <v>9</v>
      </c>
      <c r="M62" s="114"/>
      <c r="N62" s="177">
        <f t="shared" si="3"/>
        <v>57</v>
      </c>
      <c r="O62" s="424">
        <v>10</v>
      </c>
      <c r="P62" s="417">
        <v>10</v>
      </c>
      <c r="Q62" s="417">
        <v>10</v>
      </c>
      <c r="R62" s="417">
        <v>7.5</v>
      </c>
      <c r="S62" s="59">
        <f t="shared" si="10"/>
        <v>37.5</v>
      </c>
      <c r="T62" s="115">
        <f t="shared" si="9"/>
        <v>93.75</v>
      </c>
      <c r="U62" s="117">
        <f t="shared" si="11"/>
        <v>95</v>
      </c>
      <c r="V62" s="118">
        <f t="shared" si="12"/>
        <v>94.5</v>
      </c>
      <c r="W62" s="4"/>
      <c r="X62" s="3"/>
      <c r="Y62" s="77">
        <f>8-X62</f>
        <v>8</v>
      </c>
      <c r="Z62" s="49"/>
      <c r="AA62" s="3"/>
      <c r="AB62" s="86" t="e">
        <f t="shared" si="5"/>
        <v>#N/A</v>
      </c>
      <c r="AC62" s="75" t="e">
        <f t="shared" si="6"/>
        <v>#N/A</v>
      </c>
      <c r="AD62" s="76">
        <f t="shared" si="7"/>
        <v>0</v>
      </c>
      <c r="AE62" s="77" t="e">
        <f t="shared" si="8"/>
        <v>#N/A</v>
      </c>
    </row>
    <row r="63" spans="1:31" ht="21" customHeight="1" thickBot="1" x14ac:dyDescent="0.3">
      <c r="A63" s="15" t="s">
        <v>170</v>
      </c>
      <c r="B63" s="208" t="s">
        <v>25</v>
      </c>
      <c r="C63" s="234" t="s">
        <v>100</v>
      </c>
      <c r="D63" s="113"/>
      <c r="E63" s="250">
        <v>8</v>
      </c>
      <c r="F63" s="47">
        <v>5</v>
      </c>
      <c r="G63" s="202">
        <v>4.5</v>
      </c>
      <c r="H63" s="202">
        <v>5</v>
      </c>
      <c r="I63" s="248">
        <v>5</v>
      </c>
      <c r="J63" s="194">
        <v>4</v>
      </c>
      <c r="K63" s="194">
        <v>3</v>
      </c>
      <c r="L63" s="248">
        <v>9</v>
      </c>
      <c r="M63" s="114"/>
      <c r="N63" s="177">
        <f t="shared" si="3"/>
        <v>43.5</v>
      </c>
      <c r="O63" s="424">
        <v>10</v>
      </c>
      <c r="P63" s="417">
        <v>10</v>
      </c>
      <c r="Q63" s="417">
        <v>10</v>
      </c>
      <c r="R63" s="417">
        <v>7.5</v>
      </c>
      <c r="S63" s="59">
        <f t="shared" si="10"/>
        <v>37.5</v>
      </c>
      <c r="T63" s="115">
        <f t="shared" si="9"/>
        <v>93.75</v>
      </c>
      <c r="U63" s="117">
        <f t="shared" si="11"/>
        <v>72.5</v>
      </c>
      <c r="V63" s="118">
        <f t="shared" si="12"/>
        <v>81</v>
      </c>
      <c r="W63" s="4"/>
      <c r="X63" s="3"/>
      <c r="Y63" s="77">
        <f t="shared" ref="Y63:Y80" si="13">8-X63</f>
        <v>8</v>
      </c>
      <c r="Z63" s="49"/>
      <c r="AA63" s="3"/>
      <c r="AB63" s="86" t="e">
        <f t="shared" si="5"/>
        <v>#N/A</v>
      </c>
      <c r="AC63" s="75" t="e">
        <f t="shared" si="6"/>
        <v>#N/A</v>
      </c>
      <c r="AD63" s="76">
        <f t="shared" si="7"/>
        <v>0</v>
      </c>
      <c r="AE63" s="77" t="e">
        <f t="shared" si="8"/>
        <v>#N/A</v>
      </c>
    </row>
    <row r="64" spans="1:31" ht="21" customHeight="1" thickBot="1" x14ac:dyDescent="0.3">
      <c r="A64" s="15" t="s">
        <v>170</v>
      </c>
      <c r="B64" s="208" t="s">
        <v>27</v>
      </c>
      <c r="C64" s="234" t="s">
        <v>101</v>
      </c>
      <c r="D64" s="113"/>
      <c r="E64" s="250">
        <v>8</v>
      </c>
      <c r="F64" s="47">
        <v>5</v>
      </c>
      <c r="G64" s="202">
        <v>5</v>
      </c>
      <c r="H64" s="202">
        <v>5</v>
      </c>
      <c r="I64" s="248">
        <v>5</v>
      </c>
      <c r="J64" s="194">
        <v>5</v>
      </c>
      <c r="K64" s="194">
        <v>3</v>
      </c>
      <c r="L64" s="248">
        <v>9</v>
      </c>
      <c r="M64" s="114"/>
      <c r="N64" s="177">
        <f t="shared" si="3"/>
        <v>45</v>
      </c>
      <c r="O64" s="424">
        <v>10</v>
      </c>
      <c r="P64" s="417">
        <v>10</v>
      </c>
      <c r="Q64" s="417">
        <v>10</v>
      </c>
      <c r="R64" s="417"/>
      <c r="S64" s="59">
        <f t="shared" si="10"/>
        <v>30</v>
      </c>
      <c r="T64" s="115">
        <f t="shared" si="9"/>
        <v>75</v>
      </c>
      <c r="U64" s="117">
        <f t="shared" si="11"/>
        <v>75</v>
      </c>
      <c r="V64" s="118">
        <f t="shared" si="12"/>
        <v>75</v>
      </c>
      <c r="W64" s="4"/>
      <c r="X64" s="3"/>
      <c r="Y64" s="77">
        <f t="shared" si="13"/>
        <v>8</v>
      </c>
      <c r="Z64" s="49"/>
      <c r="AA64" s="3"/>
      <c r="AB64" s="86" t="e">
        <f t="shared" si="5"/>
        <v>#N/A</v>
      </c>
      <c r="AC64" s="75" t="e">
        <f t="shared" si="6"/>
        <v>#N/A</v>
      </c>
      <c r="AD64" s="76">
        <f t="shared" si="7"/>
        <v>0</v>
      </c>
      <c r="AE64" s="77" t="e">
        <f t="shared" si="8"/>
        <v>#N/A</v>
      </c>
    </row>
    <row r="65" spans="1:31" ht="21" customHeight="1" thickBot="1" x14ac:dyDescent="0.3">
      <c r="A65" s="15" t="s">
        <v>170</v>
      </c>
      <c r="B65" s="208" t="s">
        <v>29</v>
      </c>
      <c r="C65" s="234" t="s">
        <v>363</v>
      </c>
      <c r="D65" s="113"/>
      <c r="E65" s="250">
        <v>8</v>
      </c>
      <c r="F65" s="47">
        <v>5</v>
      </c>
      <c r="G65" s="202">
        <v>4.5</v>
      </c>
      <c r="H65" s="202">
        <v>4.5</v>
      </c>
      <c r="I65" s="248">
        <v>5</v>
      </c>
      <c r="J65" s="194">
        <v>5</v>
      </c>
      <c r="K65" s="194">
        <v>3</v>
      </c>
      <c r="L65" s="248">
        <v>9</v>
      </c>
      <c r="M65" s="114"/>
      <c r="N65" s="177">
        <f t="shared" si="3"/>
        <v>44</v>
      </c>
      <c r="O65" s="424">
        <v>8</v>
      </c>
      <c r="P65" s="417">
        <v>8</v>
      </c>
      <c r="Q65" s="417">
        <v>8</v>
      </c>
      <c r="R65" s="417"/>
      <c r="S65" s="59">
        <f t="shared" si="10"/>
        <v>24</v>
      </c>
      <c r="T65" s="115">
        <f t="shared" si="9"/>
        <v>60</v>
      </c>
      <c r="U65" s="117">
        <f t="shared" si="11"/>
        <v>73.333333333333343</v>
      </c>
      <c r="V65" s="118">
        <f t="shared" si="12"/>
        <v>68</v>
      </c>
      <c r="W65" s="4"/>
      <c r="X65" s="3"/>
      <c r="Y65" s="77">
        <f t="shared" si="13"/>
        <v>8</v>
      </c>
      <c r="Z65" s="49"/>
      <c r="AA65" s="3"/>
      <c r="AB65" s="86" t="e">
        <f t="shared" si="5"/>
        <v>#N/A</v>
      </c>
      <c r="AC65" s="75" t="e">
        <f t="shared" si="6"/>
        <v>#N/A</v>
      </c>
      <c r="AD65" s="76">
        <f t="shared" si="7"/>
        <v>0</v>
      </c>
      <c r="AE65" s="77" t="e">
        <f t="shared" si="8"/>
        <v>#N/A</v>
      </c>
    </row>
    <row r="66" spans="1:31" ht="21" customHeight="1" thickBot="1" x14ac:dyDescent="0.3">
      <c r="A66" s="15" t="s">
        <v>170</v>
      </c>
      <c r="B66" s="208" t="s">
        <v>33</v>
      </c>
      <c r="C66" s="234" t="s">
        <v>102</v>
      </c>
      <c r="D66" s="113"/>
      <c r="E66" s="250">
        <v>8</v>
      </c>
      <c r="F66" s="47">
        <v>5</v>
      </c>
      <c r="G66" s="202">
        <v>5</v>
      </c>
      <c r="H66" s="202">
        <v>5</v>
      </c>
      <c r="I66" s="248">
        <v>5</v>
      </c>
      <c r="J66" s="194">
        <v>5</v>
      </c>
      <c r="K66" s="194">
        <v>3</v>
      </c>
      <c r="L66" s="248">
        <v>9</v>
      </c>
      <c r="M66" s="114"/>
      <c r="N66" s="177">
        <f t="shared" si="3"/>
        <v>45</v>
      </c>
      <c r="O66" s="424">
        <v>7</v>
      </c>
      <c r="P66" s="417"/>
      <c r="Q66" s="417">
        <v>8</v>
      </c>
      <c r="R66" s="417"/>
      <c r="S66" s="59">
        <f t="shared" si="10"/>
        <v>15</v>
      </c>
      <c r="T66" s="115">
        <f t="shared" si="9"/>
        <v>37.5</v>
      </c>
      <c r="U66" s="117">
        <f t="shared" si="11"/>
        <v>75</v>
      </c>
      <c r="V66" s="118">
        <f t="shared" si="12"/>
        <v>60</v>
      </c>
      <c r="W66" s="4"/>
      <c r="X66" s="3"/>
      <c r="Y66" s="77">
        <f t="shared" si="13"/>
        <v>8</v>
      </c>
      <c r="Z66" s="49"/>
      <c r="AA66" s="3"/>
      <c r="AB66" s="86" t="e">
        <f t="shared" si="5"/>
        <v>#N/A</v>
      </c>
      <c r="AC66" s="75" t="e">
        <f t="shared" si="6"/>
        <v>#N/A</v>
      </c>
      <c r="AD66" s="76">
        <f t="shared" si="7"/>
        <v>0</v>
      </c>
      <c r="AE66" s="77" t="e">
        <f t="shared" si="8"/>
        <v>#N/A</v>
      </c>
    </row>
    <row r="67" spans="1:31" ht="21" customHeight="1" thickBot="1" x14ac:dyDescent="0.3">
      <c r="A67" s="238" t="s">
        <v>170</v>
      </c>
      <c r="B67" s="239" t="s">
        <v>34</v>
      </c>
      <c r="C67" s="626" t="s">
        <v>103</v>
      </c>
      <c r="D67" s="599"/>
      <c r="E67" s="586">
        <v>8</v>
      </c>
      <c r="F67" s="587"/>
      <c r="G67" s="587"/>
      <c r="H67" s="587" t="s">
        <v>387</v>
      </c>
      <c r="I67" s="587">
        <v>5</v>
      </c>
      <c r="J67" s="587">
        <v>5</v>
      </c>
      <c r="K67" s="587"/>
      <c r="L67" s="587">
        <v>9</v>
      </c>
      <c r="M67" s="588"/>
      <c r="N67" s="589">
        <f t="shared" si="3"/>
        <v>27</v>
      </c>
      <c r="O67" s="605">
        <v>3</v>
      </c>
      <c r="P67" s="587"/>
      <c r="Q67" s="587"/>
      <c r="R67" s="587"/>
      <c r="S67" s="638">
        <f t="shared" ref="S67:S98" si="14">SUM(O67:R67)</f>
        <v>3</v>
      </c>
      <c r="T67" s="605">
        <f t="shared" si="9"/>
        <v>7.5</v>
      </c>
      <c r="U67" s="594">
        <f t="shared" ref="U67:U98" si="15">N67/0.6</f>
        <v>45</v>
      </c>
      <c r="V67" s="595">
        <f t="shared" ref="V67:V98" si="16">N67+S67</f>
        <v>30</v>
      </c>
      <c r="W67" s="4"/>
      <c r="X67" s="3"/>
      <c r="Y67" s="77">
        <f t="shared" si="13"/>
        <v>8</v>
      </c>
      <c r="Z67" s="49"/>
      <c r="AA67" s="3"/>
      <c r="AB67" s="86" t="e">
        <f t="shared" si="5"/>
        <v>#N/A</v>
      </c>
      <c r="AC67" s="75" t="e">
        <f t="shared" si="6"/>
        <v>#N/A</v>
      </c>
      <c r="AD67" s="76">
        <f t="shared" si="7"/>
        <v>0</v>
      </c>
      <c r="AE67" s="77" t="e">
        <f t="shared" si="8"/>
        <v>#N/A</v>
      </c>
    </row>
    <row r="68" spans="1:31" ht="21" customHeight="1" thickBot="1" x14ac:dyDescent="0.3">
      <c r="A68" s="15" t="s">
        <v>170</v>
      </c>
      <c r="B68" s="208" t="s">
        <v>36</v>
      </c>
      <c r="C68" s="234" t="s">
        <v>104</v>
      </c>
      <c r="D68" s="113"/>
      <c r="E68" s="250">
        <v>8</v>
      </c>
      <c r="F68" s="47">
        <v>5</v>
      </c>
      <c r="G68" s="202">
        <v>4.5</v>
      </c>
      <c r="H68" s="202">
        <v>5</v>
      </c>
      <c r="I68" s="248">
        <v>5</v>
      </c>
      <c r="J68" s="194">
        <v>3</v>
      </c>
      <c r="K68" s="194">
        <v>3</v>
      </c>
      <c r="L68" s="248">
        <v>9</v>
      </c>
      <c r="M68" s="114"/>
      <c r="N68" s="177">
        <f t="shared" ref="N68:N133" si="17">SUM(E68:L68)</f>
        <v>42.5</v>
      </c>
      <c r="O68" s="424">
        <v>4</v>
      </c>
      <c r="P68" s="417">
        <v>3</v>
      </c>
      <c r="Q68" s="417">
        <v>3</v>
      </c>
      <c r="R68" s="417">
        <v>7.5</v>
      </c>
      <c r="S68" s="59">
        <f t="shared" si="14"/>
        <v>17.5</v>
      </c>
      <c r="T68" s="115">
        <f t="shared" si="9"/>
        <v>43.75</v>
      </c>
      <c r="U68" s="117">
        <f t="shared" si="15"/>
        <v>70.833333333333343</v>
      </c>
      <c r="V68" s="118">
        <f t="shared" si="16"/>
        <v>60</v>
      </c>
      <c r="W68" s="4"/>
      <c r="X68" s="3"/>
      <c r="Y68" s="77">
        <f t="shared" si="13"/>
        <v>8</v>
      </c>
      <c r="Z68" s="49"/>
      <c r="AA68" s="3"/>
      <c r="AB68" s="86" t="e">
        <f t="shared" ref="AB68:AB135" si="18">RANK(Z68,$Z$3:$Z$140)</f>
        <v>#N/A</v>
      </c>
      <c r="AC68" s="75" t="e">
        <f t="shared" ref="AC68:AC135" si="19">100.4-AB68*0.4</f>
        <v>#N/A</v>
      </c>
      <c r="AD68" s="76">
        <f t="shared" ref="AD68:AD135" si="20">Z68*5</f>
        <v>0</v>
      </c>
      <c r="AE68" s="77" t="e">
        <f t="shared" ref="AE68:AE135" si="21">MAX(AC68:AD68)</f>
        <v>#N/A</v>
      </c>
    </row>
    <row r="69" spans="1:31" ht="21" customHeight="1" thickBot="1" x14ac:dyDescent="0.3">
      <c r="A69" s="216" t="s">
        <v>170</v>
      </c>
      <c r="B69" s="209" t="s">
        <v>38</v>
      </c>
      <c r="C69" s="639" t="s">
        <v>105</v>
      </c>
      <c r="D69" s="640"/>
      <c r="E69" s="614">
        <v>8</v>
      </c>
      <c r="F69" s="609">
        <v>5</v>
      </c>
      <c r="G69" s="609">
        <v>4.5</v>
      </c>
      <c r="H69" s="609">
        <v>4.5</v>
      </c>
      <c r="I69" s="609">
        <v>5</v>
      </c>
      <c r="J69" s="609">
        <v>4</v>
      </c>
      <c r="K69" s="609">
        <v>3</v>
      </c>
      <c r="L69" s="609">
        <v>9</v>
      </c>
      <c r="M69" s="610"/>
      <c r="N69" s="611">
        <f t="shared" si="17"/>
        <v>43</v>
      </c>
      <c r="O69" s="612">
        <v>3</v>
      </c>
      <c r="P69" s="609"/>
      <c r="Q69" s="609"/>
      <c r="R69" s="609"/>
      <c r="S69" s="641">
        <f t="shared" si="14"/>
        <v>3</v>
      </c>
      <c r="T69" s="612">
        <f t="shared" ref="T69:T135" si="22">S69/0.4</f>
        <v>7.5</v>
      </c>
      <c r="U69" s="615">
        <f t="shared" si="15"/>
        <v>71.666666666666671</v>
      </c>
      <c r="V69" s="616">
        <f t="shared" si="16"/>
        <v>46</v>
      </c>
      <c r="W69" s="27"/>
      <c r="X69" s="26"/>
      <c r="Y69" s="85">
        <f t="shared" si="13"/>
        <v>8</v>
      </c>
      <c r="Z69" s="92"/>
      <c r="AA69" s="26"/>
      <c r="AB69" s="87" t="e">
        <f t="shared" si="18"/>
        <v>#N/A</v>
      </c>
      <c r="AC69" s="83" t="e">
        <f t="shared" si="19"/>
        <v>#N/A</v>
      </c>
      <c r="AD69" s="84">
        <f t="shared" si="20"/>
        <v>0</v>
      </c>
      <c r="AE69" s="85" t="e">
        <f t="shared" si="21"/>
        <v>#N/A</v>
      </c>
    </row>
    <row r="70" spans="1:31" ht="21" customHeight="1" thickBot="1" x14ac:dyDescent="0.3">
      <c r="A70" s="217" t="s">
        <v>379</v>
      </c>
      <c r="B70" s="237" t="s">
        <v>68</v>
      </c>
      <c r="C70" s="642" t="s">
        <v>364</v>
      </c>
      <c r="D70" s="643"/>
      <c r="E70" s="644">
        <v>8</v>
      </c>
      <c r="F70" s="645">
        <v>5</v>
      </c>
      <c r="G70" s="645">
        <v>4.5</v>
      </c>
      <c r="H70" s="645">
        <v>4</v>
      </c>
      <c r="I70" s="645">
        <v>5</v>
      </c>
      <c r="J70" s="645">
        <v>5</v>
      </c>
      <c r="K70" s="645">
        <v>3</v>
      </c>
      <c r="L70" s="645">
        <v>9</v>
      </c>
      <c r="M70" s="646"/>
      <c r="N70" s="647">
        <f t="shared" si="17"/>
        <v>43.5</v>
      </c>
      <c r="O70" s="648">
        <v>3</v>
      </c>
      <c r="P70" s="645"/>
      <c r="Q70" s="645"/>
      <c r="R70" s="645"/>
      <c r="S70" s="649">
        <f t="shared" si="14"/>
        <v>3</v>
      </c>
      <c r="T70" s="648">
        <f t="shared" ref="T70" si="23">S70/0.4</f>
        <v>7.5</v>
      </c>
      <c r="U70" s="650">
        <f t="shared" si="15"/>
        <v>72.5</v>
      </c>
      <c r="V70" s="651">
        <f t="shared" si="16"/>
        <v>46.5</v>
      </c>
      <c r="W70" s="257"/>
      <c r="X70" s="258"/>
      <c r="Y70" s="259">
        <f t="shared" ref="Y70" si="24">8-X70</f>
        <v>8</v>
      </c>
      <c r="Z70" s="260"/>
      <c r="AA70" s="258"/>
      <c r="AB70" s="261" t="e">
        <f t="shared" ref="AB70" si="25">RANK(Z70,$Z$3:$Z$140)</f>
        <v>#N/A</v>
      </c>
      <c r="AC70" s="260" t="e">
        <f t="shared" ref="AC70" si="26">100.4-AB70*0.4</f>
        <v>#N/A</v>
      </c>
      <c r="AD70" s="262">
        <f t="shared" ref="AD70" si="27">Z70*5</f>
        <v>0</v>
      </c>
      <c r="AE70" s="259" t="e">
        <f t="shared" ref="AE70" si="28">MAX(AC70:AD70)</f>
        <v>#N/A</v>
      </c>
    </row>
    <row r="71" spans="1:31" ht="21" customHeight="1" thickBot="1" x14ac:dyDescent="0.3">
      <c r="A71" s="411" t="s">
        <v>170</v>
      </c>
      <c r="B71" s="210" t="s">
        <v>40</v>
      </c>
      <c r="C71" s="253" t="s">
        <v>106</v>
      </c>
      <c r="D71" s="185"/>
      <c r="E71" s="249">
        <v>8</v>
      </c>
      <c r="F71" s="46">
        <v>10</v>
      </c>
      <c r="G71" s="201">
        <v>5</v>
      </c>
      <c r="H71" s="201">
        <v>5</v>
      </c>
      <c r="I71" s="247">
        <v>5</v>
      </c>
      <c r="J71" s="193">
        <v>5</v>
      </c>
      <c r="K71" s="193">
        <v>10</v>
      </c>
      <c r="L71" s="247">
        <v>9</v>
      </c>
      <c r="M71" s="116"/>
      <c r="N71" s="180">
        <f t="shared" si="17"/>
        <v>57</v>
      </c>
      <c r="O71" s="423"/>
      <c r="P71" s="419"/>
      <c r="Q71" s="419">
        <v>5</v>
      </c>
      <c r="R71" s="419"/>
      <c r="S71" s="59">
        <f t="shared" si="14"/>
        <v>5</v>
      </c>
      <c r="T71" s="164">
        <f t="shared" si="22"/>
        <v>12.5</v>
      </c>
      <c r="U71" s="136">
        <f t="shared" si="15"/>
        <v>95</v>
      </c>
      <c r="V71" s="137">
        <f t="shared" si="16"/>
        <v>62</v>
      </c>
      <c r="W71" s="8"/>
      <c r="X71" s="7"/>
      <c r="Y71" s="77">
        <f t="shared" si="13"/>
        <v>8</v>
      </c>
      <c r="Z71" s="75"/>
      <c r="AA71" s="7"/>
      <c r="AB71" s="86" t="e">
        <f t="shared" si="18"/>
        <v>#N/A</v>
      </c>
      <c r="AC71" s="75" t="e">
        <f t="shared" si="19"/>
        <v>#N/A</v>
      </c>
      <c r="AD71" s="76">
        <f t="shared" si="20"/>
        <v>0</v>
      </c>
      <c r="AE71" s="77" t="e">
        <f t="shared" si="21"/>
        <v>#N/A</v>
      </c>
    </row>
    <row r="72" spans="1:31" ht="21" customHeight="1" thickBot="1" x14ac:dyDescent="0.3">
      <c r="A72" s="15" t="s">
        <v>170</v>
      </c>
      <c r="B72" s="211" t="s">
        <v>42</v>
      </c>
      <c r="C72" s="235" t="s">
        <v>107</v>
      </c>
      <c r="D72" s="113"/>
      <c r="E72" s="250">
        <v>8</v>
      </c>
      <c r="F72" s="47">
        <v>10</v>
      </c>
      <c r="G72" s="202">
        <v>5</v>
      </c>
      <c r="H72" s="202">
        <v>5</v>
      </c>
      <c r="I72" s="248">
        <v>5</v>
      </c>
      <c r="J72" s="194">
        <v>5</v>
      </c>
      <c r="K72" s="194">
        <v>10</v>
      </c>
      <c r="L72" s="248">
        <v>9</v>
      </c>
      <c r="M72" s="114"/>
      <c r="N72" s="177">
        <f t="shared" si="17"/>
        <v>57</v>
      </c>
      <c r="O72" s="424">
        <v>10</v>
      </c>
      <c r="P72" s="417">
        <v>10</v>
      </c>
      <c r="Q72" s="417">
        <v>10</v>
      </c>
      <c r="R72" s="417">
        <v>7.5</v>
      </c>
      <c r="S72" s="59">
        <f t="shared" si="14"/>
        <v>37.5</v>
      </c>
      <c r="T72" s="115">
        <f t="shared" si="22"/>
        <v>93.75</v>
      </c>
      <c r="U72" s="117">
        <f t="shared" si="15"/>
        <v>95</v>
      </c>
      <c r="V72" s="118">
        <f t="shared" si="16"/>
        <v>94.5</v>
      </c>
      <c r="W72" s="4"/>
      <c r="X72" s="3"/>
      <c r="Y72" s="77">
        <f t="shared" si="13"/>
        <v>8</v>
      </c>
      <c r="Z72" s="49"/>
      <c r="AA72" s="3"/>
      <c r="AB72" s="86" t="e">
        <f t="shared" si="18"/>
        <v>#N/A</v>
      </c>
      <c r="AC72" s="75" t="e">
        <f t="shared" si="19"/>
        <v>#N/A</v>
      </c>
      <c r="AD72" s="76">
        <f t="shared" si="20"/>
        <v>0</v>
      </c>
      <c r="AE72" s="77" t="e">
        <f t="shared" si="21"/>
        <v>#N/A</v>
      </c>
    </row>
    <row r="73" spans="1:31" ht="21" customHeight="1" thickBot="1" x14ac:dyDescent="0.3">
      <c r="A73" s="15" t="s">
        <v>170</v>
      </c>
      <c r="B73" s="211" t="s">
        <v>44</v>
      </c>
      <c r="C73" s="627" t="s">
        <v>108</v>
      </c>
      <c r="D73" s="604"/>
      <c r="E73" s="586">
        <v>8</v>
      </c>
      <c r="F73" s="587">
        <v>5</v>
      </c>
      <c r="G73" s="587">
        <v>5</v>
      </c>
      <c r="H73" s="587">
        <v>5</v>
      </c>
      <c r="I73" s="587">
        <v>5</v>
      </c>
      <c r="J73" s="587">
        <v>5</v>
      </c>
      <c r="K73" s="587">
        <v>3</v>
      </c>
      <c r="L73" s="587">
        <v>9</v>
      </c>
      <c r="M73" s="588"/>
      <c r="N73" s="589">
        <f t="shared" si="17"/>
        <v>45</v>
      </c>
      <c r="O73" s="605">
        <v>3</v>
      </c>
      <c r="P73" s="587"/>
      <c r="Q73" s="587"/>
      <c r="R73" s="587"/>
      <c r="S73" s="638">
        <f t="shared" si="14"/>
        <v>3</v>
      </c>
      <c r="T73" s="605">
        <f t="shared" si="22"/>
        <v>7.5</v>
      </c>
      <c r="U73" s="594">
        <f t="shared" si="15"/>
        <v>75</v>
      </c>
      <c r="V73" s="595">
        <f t="shared" si="16"/>
        <v>48</v>
      </c>
      <c r="W73" s="4"/>
      <c r="X73" s="3"/>
      <c r="Y73" s="77">
        <f t="shared" si="13"/>
        <v>8</v>
      </c>
      <c r="Z73" s="49"/>
      <c r="AA73" s="3"/>
      <c r="AB73" s="86" t="e">
        <f t="shared" si="18"/>
        <v>#N/A</v>
      </c>
      <c r="AC73" s="75" t="e">
        <f t="shared" si="19"/>
        <v>#N/A</v>
      </c>
      <c r="AD73" s="76">
        <f t="shared" si="20"/>
        <v>0</v>
      </c>
      <c r="AE73" s="77" t="e">
        <f t="shared" si="21"/>
        <v>#N/A</v>
      </c>
    </row>
    <row r="74" spans="1:31" ht="21" customHeight="1" thickBot="1" x14ac:dyDescent="0.3">
      <c r="A74" s="15" t="s">
        <v>170</v>
      </c>
      <c r="B74" s="211" t="s">
        <v>46</v>
      </c>
      <c r="C74" s="235" t="s">
        <v>109</v>
      </c>
      <c r="D74" s="113" t="s">
        <v>439</v>
      </c>
      <c r="E74" s="250">
        <v>8</v>
      </c>
      <c r="F74" s="47">
        <v>5</v>
      </c>
      <c r="G74" s="202">
        <v>5</v>
      </c>
      <c r="H74" s="202">
        <v>5</v>
      </c>
      <c r="I74" s="248">
        <v>5</v>
      </c>
      <c r="J74" s="194">
        <v>4</v>
      </c>
      <c r="K74" s="194">
        <v>3</v>
      </c>
      <c r="L74" s="248">
        <v>9</v>
      </c>
      <c r="M74" s="114">
        <v>1</v>
      </c>
      <c r="N74" s="177">
        <f>SUM(E74:L74)+M74</f>
        <v>45</v>
      </c>
      <c r="O74" s="424">
        <v>5</v>
      </c>
      <c r="P74" s="417">
        <v>3</v>
      </c>
      <c r="Q74" s="417">
        <v>3</v>
      </c>
      <c r="R74" s="417">
        <v>4</v>
      </c>
      <c r="S74" s="59">
        <f t="shared" si="14"/>
        <v>15</v>
      </c>
      <c r="T74" s="115">
        <f t="shared" si="22"/>
        <v>37.5</v>
      </c>
      <c r="U74" s="117">
        <f t="shared" si="15"/>
        <v>75</v>
      </c>
      <c r="V74" s="118">
        <f t="shared" si="16"/>
        <v>60</v>
      </c>
      <c r="W74" s="4"/>
      <c r="X74" s="3"/>
      <c r="Y74" s="77">
        <f t="shared" si="13"/>
        <v>8</v>
      </c>
      <c r="Z74" s="49"/>
      <c r="AA74" s="3"/>
      <c r="AB74" s="86" t="e">
        <f t="shared" si="18"/>
        <v>#N/A</v>
      </c>
      <c r="AC74" s="75" t="e">
        <f t="shared" si="19"/>
        <v>#N/A</v>
      </c>
      <c r="AD74" s="76">
        <f t="shared" si="20"/>
        <v>0</v>
      </c>
      <c r="AE74" s="77" t="e">
        <f t="shared" si="21"/>
        <v>#N/A</v>
      </c>
    </row>
    <row r="75" spans="1:31" ht="21" customHeight="1" thickBot="1" x14ac:dyDescent="0.3">
      <c r="A75" s="15" t="s">
        <v>170</v>
      </c>
      <c r="B75" s="211" t="s">
        <v>48</v>
      </c>
      <c r="C75" s="235" t="s">
        <v>110</v>
      </c>
      <c r="D75" s="113"/>
      <c r="E75" s="250">
        <v>8</v>
      </c>
      <c r="F75" s="47">
        <v>10</v>
      </c>
      <c r="G75" s="202">
        <v>5</v>
      </c>
      <c r="H75" s="202">
        <v>5</v>
      </c>
      <c r="I75" s="248">
        <v>5</v>
      </c>
      <c r="J75" s="194">
        <v>5</v>
      </c>
      <c r="K75" s="194">
        <v>3</v>
      </c>
      <c r="L75" s="248">
        <v>9</v>
      </c>
      <c r="M75" s="114"/>
      <c r="N75" s="177">
        <f t="shared" si="17"/>
        <v>50</v>
      </c>
      <c r="O75" s="424">
        <v>10</v>
      </c>
      <c r="P75" s="417"/>
      <c r="Q75" s="417">
        <v>10</v>
      </c>
      <c r="R75" s="417"/>
      <c r="S75" s="59">
        <f t="shared" si="14"/>
        <v>20</v>
      </c>
      <c r="T75" s="115">
        <f t="shared" si="22"/>
        <v>50</v>
      </c>
      <c r="U75" s="117">
        <f t="shared" si="15"/>
        <v>83.333333333333343</v>
      </c>
      <c r="V75" s="118">
        <f t="shared" si="16"/>
        <v>70</v>
      </c>
      <c r="W75" s="4"/>
      <c r="X75" s="3"/>
      <c r="Y75" s="77">
        <f t="shared" si="13"/>
        <v>8</v>
      </c>
      <c r="Z75" s="49"/>
      <c r="AA75" s="3"/>
      <c r="AB75" s="86" t="e">
        <f t="shared" si="18"/>
        <v>#N/A</v>
      </c>
      <c r="AC75" s="75" t="e">
        <f t="shared" si="19"/>
        <v>#N/A</v>
      </c>
      <c r="AD75" s="76">
        <f t="shared" si="20"/>
        <v>0</v>
      </c>
      <c r="AE75" s="77" t="e">
        <f t="shared" si="21"/>
        <v>#N/A</v>
      </c>
    </row>
    <row r="76" spans="1:31" ht="21" customHeight="1" thickBot="1" x14ac:dyDescent="0.3">
      <c r="A76" s="15" t="s">
        <v>170</v>
      </c>
      <c r="B76" s="211" t="s">
        <v>52</v>
      </c>
      <c r="C76" s="627" t="s">
        <v>111</v>
      </c>
      <c r="D76" s="604"/>
      <c r="E76" s="586">
        <v>8</v>
      </c>
      <c r="F76" s="587">
        <v>5</v>
      </c>
      <c r="G76" s="587">
        <v>5</v>
      </c>
      <c r="H76" s="587" t="s">
        <v>387</v>
      </c>
      <c r="I76" s="587">
        <v>5</v>
      </c>
      <c r="J76" s="587" t="s">
        <v>380</v>
      </c>
      <c r="K76" s="587">
        <v>3</v>
      </c>
      <c r="L76" s="587">
        <v>9</v>
      </c>
      <c r="M76" s="588"/>
      <c r="N76" s="589">
        <f t="shared" si="17"/>
        <v>35</v>
      </c>
      <c r="O76" s="605">
        <v>3</v>
      </c>
      <c r="P76" s="587"/>
      <c r="Q76" s="587"/>
      <c r="R76" s="587"/>
      <c r="S76" s="638">
        <f t="shared" si="14"/>
        <v>3</v>
      </c>
      <c r="T76" s="605">
        <f t="shared" si="22"/>
        <v>7.5</v>
      </c>
      <c r="U76" s="594">
        <f t="shared" si="15"/>
        <v>58.333333333333336</v>
      </c>
      <c r="V76" s="595">
        <f t="shared" si="16"/>
        <v>38</v>
      </c>
      <c r="W76" s="4"/>
      <c r="X76" s="3"/>
      <c r="Y76" s="77">
        <f t="shared" si="13"/>
        <v>8</v>
      </c>
      <c r="Z76" s="49"/>
      <c r="AA76" s="3"/>
      <c r="AB76" s="86" t="e">
        <f t="shared" si="18"/>
        <v>#N/A</v>
      </c>
      <c r="AC76" s="75" t="e">
        <f t="shared" si="19"/>
        <v>#N/A</v>
      </c>
      <c r="AD76" s="76">
        <f t="shared" si="20"/>
        <v>0</v>
      </c>
      <c r="AE76" s="77" t="e">
        <f t="shared" si="21"/>
        <v>#N/A</v>
      </c>
    </row>
    <row r="77" spans="1:31" ht="21" customHeight="1" thickBot="1" x14ac:dyDescent="0.3">
      <c r="A77" s="15" t="s">
        <v>170</v>
      </c>
      <c r="B77" s="211" t="s">
        <v>54</v>
      </c>
      <c r="C77" s="627" t="s">
        <v>112</v>
      </c>
      <c r="D77" s="604"/>
      <c r="E77" s="586">
        <v>8</v>
      </c>
      <c r="F77" s="587">
        <v>5</v>
      </c>
      <c r="G77" s="587">
        <v>5</v>
      </c>
      <c r="H77" s="587" t="s">
        <v>387</v>
      </c>
      <c r="I77" s="587">
        <v>5</v>
      </c>
      <c r="J77" s="587" t="s">
        <v>380</v>
      </c>
      <c r="K77" s="587">
        <v>3</v>
      </c>
      <c r="L77" s="587">
        <v>9</v>
      </c>
      <c r="M77" s="588"/>
      <c r="N77" s="589">
        <f t="shared" si="17"/>
        <v>35</v>
      </c>
      <c r="O77" s="605">
        <v>3</v>
      </c>
      <c r="P77" s="587"/>
      <c r="Q77" s="587"/>
      <c r="R77" s="587"/>
      <c r="S77" s="638">
        <f t="shared" si="14"/>
        <v>3</v>
      </c>
      <c r="T77" s="605">
        <f t="shared" si="22"/>
        <v>7.5</v>
      </c>
      <c r="U77" s="594">
        <f t="shared" si="15"/>
        <v>58.333333333333336</v>
      </c>
      <c r="V77" s="595">
        <f t="shared" si="16"/>
        <v>38</v>
      </c>
      <c r="W77" s="4"/>
      <c r="X77" s="3"/>
      <c r="Y77" s="77">
        <f t="shared" si="13"/>
        <v>8</v>
      </c>
      <c r="Z77" s="49"/>
      <c r="AA77" s="3"/>
      <c r="AB77" s="86" t="e">
        <f t="shared" si="18"/>
        <v>#N/A</v>
      </c>
      <c r="AC77" s="75" t="e">
        <f t="shared" si="19"/>
        <v>#N/A</v>
      </c>
      <c r="AD77" s="76">
        <f t="shared" si="20"/>
        <v>0</v>
      </c>
      <c r="AE77" s="77">
        <v>100</v>
      </c>
    </row>
    <row r="78" spans="1:31" ht="21" customHeight="1" thickBot="1" x14ac:dyDescent="0.3">
      <c r="A78" s="15" t="s">
        <v>170</v>
      </c>
      <c r="B78" s="211" t="s">
        <v>56</v>
      </c>
      <c r="C78" s="235" t="s">
        <v>113</v>
      </c>
      <c r="D78" s="113"/>
      <c r="E78" s="250">
        <v>8</v>
      </c>
      <c r="F78" s="47">
        <v>10</v>
      </c>
      <c r="G78" s="202">
        <v>5</v>
      </c>
      <c r="H78" s="202">
        <v>4.5</v>
      </c>
      <c r="I78" s="248">
        <v>5</v>
      </c>
      <c r="J78" s="194">
        <v>5</v>
      </c>
      <c r="K78" s="194">
        <v>10</v>
      </c>
      <c r="L78" s="248">
        <v>9</v>
      </c>
      <c r="M78" s="114"/>
      <c r="N78" s="177">
        <f t="shared" si="17"/>
        <v>56.5</v>
      </c>
      <c r="O78" s="424">
        <v>10</v>
      </c>
      <c r="P78" s="417">
        <v>10</v>
      </c>
      <c r="Q78" s="417">
        <v>10</v>
      </c>
      <c r="R78" s="417">
        <v>10</v>
      </c>
      <c r="S78" s="59">
        <f t="shared" si="14"/>
        <v>40</v>
      </c>
      <c r="T78" s="115">
        <f t="shared" si="22"/>
        <v>100</v>
      </c>
      <c r="U78" s="117">
        <f t="shared" si="15"/>
        <v>94.166666666666671</v>
      </c>
      <c r="V78" s="118">
        <f t="shared" si="16"/>
        <v>96.5</v>
      </c>
      <c r="W78" s="4"/>
      <c r="X78" s="3"/>
      <c r="Y78" s="77">
        <f t="shared" si="13"/>
        <v>8</v>
      </c>
      <c r="Z78" s="49"/>
      <c r="AA78" s="3"/>
      <c r="AB78" s="86" t="e">
        <f t="shared" si="18"/>
        <v>#N/A</v>
      </c>
      <c r="AC78" s="75" t="e">
        <f t="shared" si="19"/>
        <v>#N/A</v>
      </c>
      <c r="AD78" s="76">
        <f t="shared" si="20"/>
        <v>0</v>
      </c>
      <c r="AE78" s="77" t="e">
        <f t="shared" si="21"/>
        <v>#N/A</v>
      </c>
    </row>
    <row r="79" spans="1:31" ht="21" customHeight="1" thickBot="1" x14ac:dyDescent="0.3">
      <c r="A79" s="15" t="s">
        <v>170</v>
      </c>
      <c r="B79" s="211" t="s">
        <v>78</v>
      </c>
      <c r="C79" s="235" t="s">
        <v>114</v>
      </c>
      <c r="D79" s="113"/>
      <c r="E79" s="250">
        <v>8</v>
      </c>
      <c r="F79" s="47">
        <v>10</v>
      </c>
      <c r="G79" s="202">
        <v>5</v>
      </c>
      <c r="H79" s="202">
        <v>5</v>
      </c>
      <c r="I79" s="248">
        <v>5</v>
      </c>
      <c r="J79" s="194">
        <v>5</v>
      </c>
      <c r="K79" s="194">
        <v>10</v>
      </c>
      <c r="L79" s="248">
        <v>9</v>
      </c>
      <c r="M79" s="114"/>
      <c r="N79" s="177">
        <f t="shared" si="17"/>
        <v>57</v>
      </c>
      <c r="O79" s="424">
        <v>10</v>
      </c>
      <c r="P79" s="417">
        <v>9</v>
      </c>
      <c r="Q79" s="417">
        <v>9</v>
      </c>
      <c r="R79" s="417">
        <v>6</v>
      </c>
      <c r="S79" s="59">
        <f t="shared" si="14"/>
        <v>34</v>
      </c>
      <c r="T79" s="115">
        <f t="shared" si="22"/>
        <v>85</v>
      </c>
      <c r="U79" s="117">
        <f t="shared" si="15"/>
        <v>95</v>
      </c>
      <c r="V79" s="118">
        <f t="shared" si="16"/>
        <v>91</v>
      </c>
      <c r="W79" s="4"/>
      <c r="X79" s="3"/>
      <c r="Y79" s="77">
        <f t="shared" si="13"/>
        <v>8</v>
      </c>
      <c r="Z79" s="49"/>
      <c r="AA79" s="3"/>
      <c r="AB79" s="86" t="e">
        <f t="shared" si="18"/>
        <v>#N/A</v>
      </c>
      <c r="AC79" s="75" t="e">
        <f t="shared" si="19"/>
        <v>#N/A</v>
      </c>
      <c r="AD79" s="76">
        <f t="shared" si="20"/>
        <v>0</v>
      </c>
      <c r="AE79" s="77" t="e">
        <f t="shared" si="21"/>
        <v>#N/A</v>
      </c>
    </row>
    <row r="80" spans="1:31" ht="21" customHeight="1" thickBot="1" x14ac:dyDescent="0.3">
      <c r="A80" s="29" t="s">
        <v>170</v>
      </c>
      <c r="B80" s="212" t="s">
        <v>132</v>
      </c>
      <c r="C80" s="254" t="s">
        <v>365</v>
      </c>
      <c r="D80" s="184"/>
      <c r="E80" s="255">
        <v>8</v>
      </c>
      <c r="F80" s="130">
        <v>5</v>
      </c>
      <c r="G80" s="203">
        <v>5</v>
      </c>
      <c r="H80" s="203" t="s">
        <v>388</v>
      </c>
      <c r="I80" s="256">
        <v>5</v>
      </c>
      <c r="J80" s="195">
        <v>3</v>
      </c>
      <c r="K80" s="195">
        <v>3</v>
      </c>
      <c r="L80" s="256">
        <v>9</v>
      </c>
      <c r="M80" s="131"/>
      <c r="N80" s="133">
        <f t="shared" si="17"/>
        <v>38</v>
      </c>
      <c r="O80" s="425">
        <v>7</v>
      </c>
      <c r="P80" s="422">
        <v>10</v>
      </c>
      <c r="Q80" s="422">
        <v>7</v>
      </c>
      <c r="R80" s="422">
        <v>8</v>
      </c>
      <c r="S80" s="679">
        <f t="shared" si="14"/>
        <v>32</v>
      </c>
      <c r="T80" s="163">
        <f t="shared" si="22"/>
        <v>80</v>
      </c>
      <c r="U80" s="140">
        <f t="shared" si="15"/>
        <v>63.333333333333336</v>
      </c>
      <c r="V80" s="141">
        <f t="shared" si="16"/>
        <v>70</v>
      </c>
      <c r="W80" s="5"/>
      <c r="X80" s="6"/>
      <c r="Y80" s="82">
        <f t="shared" si="13"/>
        <v>8</v>
      </c>
      <c r="Z80" s="50"/>
      <c r="AA80" s="6"/>
      <c r="AB80" s="88" t="e">
        <f t="shared" si="18"/>
        <v>#N/A</v>
      </c>
      <c r="AC80" s="80" t="e">
        <f t="shared" si="19"/>
        <v>#N/A</v>
      </c>
      <c r="AD80" s="81">
        <f t="shared" si="20"/>
        <v>0</v>
      </c>
      <c r="AE80" s="82" t="e">
        <f t="shared" si="21"/>
        <v>#N/A</v>
      </c>
    </row>
    <row r="81" spans="1:31" ht="21" hidden="1" customHeight="1" thickBot="1" x14ac:dyDescent="0.25">
      <c r="A81" s="218" t="s">
        <v>171</v>
      </c>
      <c r="B81" s="207" t="s">
        <v>21</v>
      </c>
      <c r="C81" s="67" t="s">
        <v>115</v>
      </c>
      <c r="D81" s="185"/>
      <c r="E81" s="249">
        <v>8</v>
      </c>
      <c r="F81" s="46">
        <v>10</v>
      </c>
      <c r="G81" s="201">
        <v>4.5</v>
      </c>
      <c r="H81" s="201">
        <v>4.5</v>
      </c>
      <c r="I81" s="247">
        <v>5</v>
      </c>
      <c r="J81" s="193">
        <v>5</v>
      </c>
      <c r="K81" s="193">
        <v>9</v>
      </c>
      <c r="L81" s="247">
        <v>9</v>
      </c>
      <c r="M81" s="116"/>
      <c r="N81" s="180">
        <f t="shared" si="17"/>
        <v>55</v>
      </c>
      <c r="O81" s="423">
        <v>10</v>
      </c>
      <c r="P81" s="419"/>
      <c r="Q81" s="419">
        <v>5.5</v>
      </c>
      <c r="R81" s="419"/>
      <c r="S81" s="116">
        <f t="shared" si="14"/>
        <v>15.5</v>
      </c>
      <c r="T81" s="64">
        <f t="shared" si="22"/>
        <v>38.75</v>
      </c>
      <c r="U81" s="136">
        <f t="shared" si="15"/>
        <v>91.666666666666671</v>
      </c>
      <c r="V81" s="137">
        <f t="shared" si="16"/>
        <v>70.5</v>
      </c>
      <c r="W81" s="23"/>
      <c r="X81" s="22"/>
      <c r="Y81" s="79">
        <f t="shared" ref="Y81:Y140" si="29">9-X81</f>
        <v>9</v>
      </c>
      <c r="Z81" s="122"/>
      <c r="AA81" s="126"/>
      <c r="AB81" s="56" t="e">
        <f t="shared" si="18"/>
        <v>#N/A</v>
      </c>
      <c r="AC81" s="57" t="e">
        <f t="shared" si="19"/>
        <v>#N/A</v>
      </c>
      <c r="AD81" s="78">
        <f t="shared" si="20"/>
        <v>0</v>
      </c>
      <c r="AE81" s="79" t="e">
        <f t="shared" si="21"/>
        <v>#N/A</v>
      </c>
    </row>
    <row r="82" spans="1:31" ht="21" hidden="1" customHeight="1" thickBot="1" x14ac:dyDescent="0.25">
      <c r="A82" s="16" t="s">
        <v>171</v>
      </c>
      <c r="B82" s="208" t="s">
        <v>23</v>
      </c>
      <c r="C82" s="68" t="s">
        <v>116</v>
      </c>
      <c r="D82" s="113" t="s">
        <v>422</v>
      </c>
      <c r="E82" s="250">
        <v>8</v>
      </c>
      <c r="F82" s="127">
        <v>10</v>
      </c>
      <c r="G82" s="205">
        <v>4.5</v>
      </c>
      <c r="H82" s="205">
        <v>4</v>
      </c>
      <c r="I82" s="248">
        <v>5</v>
      </c>
      <c r="J82" s="194">
        <v>5</v>
      </c>
      <c r="K82" s="197">
        <v>3</v>
      </c>
      <c r="L82" s="248">
        <v>9</v>
      </c>
      <c r="M82" s="128"/>
      <c r="N82" s="177">
        <f t="shared" si="17"/>
        <v>48.5</v>
      </c>
      <c r="O82" s="429">
        <v>10</v>
      </c>
      <c r="P82" s="430">
        <v>10</v>
      </c>
      <c r="Q82" s="430">
        <v>10</v>
      </c>
      <c r="R82" s="430"/>
      <c r="S82" s="116">
        <f t="shared" si="14"/>
        <v>30</v>
      </c>
      <c r="T82" s="65">
        <f t="shared" si="22"/>
        <v>75</v>
      </c>
      <c r="U82" s="117">
        <f t="shared" si="15"/>
        <v>80.833333333333343</v>
      </c>
      <c r="V82" s="118">
        <f t="shared" si="16"/>
        <v>78.5</v>
      </c>
      <c r="W82" s="4"/>
      <c r="X82" s="3"/>
      <c r="Y82" s="77">
        <f t="shared" si="29"/>
        <v>9</v>
      </c>
      <c r="Z82" s="123"/>
      <c r="AA82" s="119"/>
      <c r="AB82" s="86" t="e">
        <f t="shared" si="18"/>
        <v>#N/A</v>
      </c>
      <c r="AC82" s="75" t="e">
        <f t="shared" si="19"/>
        <v>#N/A</v>
      </c>
      <c r="AD82" s="76">
        <f t="shared" si="20"/>
        <v>0</v>
      </c>
      <c r="AE82" s="77" t="e">
        <f t="shared" si="21"/>
        <v>#N/A</v>
      </c>
    </row>
    <row r="83" spans="1:31" ht="21" hidden="1" customHeight="1" thickBot="1" x14ac:dyDescent="0.25">
      <c r="A83" s="16" t="s">
        <v>171</v>
      </c>
      <c r="B83" s="208" t="s">
        <v>27</v>
      </c>
      <c r="C83" s="68" t="s">
        <v>118</v>
      </c>
      <c r="D83" s="113" t="s">
        <v>426</v>
      </c>
      <c r="E83" s="250">
        <v>8</v>
      </c>
      <c r="F83" s="47">
        <v>10</v>
      </c>
      <c r="G83" s="202">
        <v>5</v>
      </c>
      <c r="H83" s="202">
        <v>4.5</v>
      </c>
      <c r="I83" s="248">
        <v>5</v>
      </c>
      <c r="J83" s="194">
        <v>5</v>
      </c>
      <c r="K83" s="194">
        <v>10</v>
      </c>
      <c r="L83" s="248">
        <v>9</v>
      </c>
      <c r="M83" s="114"/>
      <c r="N83" s="177">
        <f t="shared" si="17"/>
        <v>56.5</v>
      </c>
      <c r="O83" s="424">
        <v>10</v>
      </c>
      <c r="P83" s="417">
        <v>10</v>
      </c>
      <c r="Q83" s="417"/>
      <c r="R83" s="417"/>
      <c r="S83" s="116">
        <f t="shared" si="14"/>
        <v>20</v>
      </c>
      <c r="T83" s="65">
        <f t="shared" si="22"/>
        <v>50</v>
      </c>
      <c r="U83" s="117">
        <f t="shared" si="15"/>
        <v>94.166666666666671</v>
      </c>
      <c r="V83" s="118">
        <f t="shared" si="16"/>
        <v>76.5</v>
      </c>
      <c r="W83" s="4"/>
      <c r="X83" s="3"/>
      <c r="Y83" s="77">
        <f t="shared" si="29"/>
        <v>9</v>
      </c>
      <c r="Z83" s="123"/>
      <c r="AA83" s="119"/>
      <c r="AB83" s="86" t="e">
        <f t="shared" si="18"/>
        <v>#N/A</v>
      </c>
      <c r="AC83" s="75" t="e">
        <f t="shared" si="19"/>
        <v>#N/A</v>
      </c>
      <c r="AD83" s="76">
        <f t="shared" si="20"/>
        <v>0</v>
      </c>
      <c r="AE83" s="77" t="e">
        <f t="shared" si="21"/>
        <v>#N/A</v>
      </c>
    </row>
    <row r="84" spans="1:31" ht="21" hidden="1" customHeight="1" thickBot="1" x14ac:dyDescent="0.25">
      <c r="A84" s="16" t="s">
        <v>171</v>
      </c>
      <c r="B84" s="597" t="s">
        <v>29</v>
      </c>
      <c r="C84" s="598" t="s">
        <v>119</v>
      </c>
      <c r="D84" s="599" t="s">
        <v>435</v>
      </c>
      <c r="E84" s="586">
        <v>8</v>
      </c>
      <c r="F84" s="600">
        <v>5</v>
      </c>
      <c r="G84" s="600">
        <v>4.5</v>
      </c>
      <c r="H84" s="600">
        <v>4</v>
      </c>
      <c r="I84" s="587">
        <v>5</v>
      </c>
      <c r="J84" s="587">
        <v>4</v>
      </c>
      <c r="K84" s="600">
        <v>3</v>
      </c>
      <c r="L84" s="587">
        <v>9</v>
      </c>
      <c r="M84" s="601"/>
      <c r="N84" s="589">
        <f t="shared" si="17"/>
        <v>42.5</v>
      </c>
      <c r="O84" s="602">
        <v>3</v>
      </c>
      <c r="P84" s="600"/>
      <c r="Q84" s="600"/>
      <c r="R84" s="600"/>
      <c r="S84" s="603">
        <f t="shared" si="14"/>
        <v>3</v>
      </c>
      <c r="T84" s="586">
        <f t="shared" si="22"/>
        <v>7.5</v>
      </c>
      <c r="U84" s="594">
        <f t="shared" si="15"/>
        <v>70.833333333333343</v>
      </c>
      <c r="V84" s="595">
        <f t="shared" si="16"/>
        <v>45.5</v>
      </c>
      <c r="W84" s="4"/>
      <c r="X84" s="3"/>
      <c r="Y84" s="77">
        <f t="shared" si="29"/>
        <v>9</v>
      </c>
      <c r="Z84" s="123"/>
      <c r="AA84" s="119"/>
      <c r="AB84" s="86" t="e">
        <f t="shared" si="18"/>
        <v>#N/A</v>
      </c>
      <c r="AC84" s="75" t="e">
        <f t="shared" si="19"/>
        <v>#N/A</v>
      </c>
      <c r="AD84" s="76">
        <f t="shared" si="20"/>
        <v>0</v>
      </c>
      <c r="AE84" s="77" t="e">
        <f t="shared" si="21"/>
        <v>#N/A</v>
      </c>
    </row>
    <row r="85" spans="1:31" ht="21" hidden="1" customHeight="1" thickBot="1" x14ac:dyDescent="0.25">
      <c r="A85" s="570" t="s">
        <v>171</v>
      </c>
      <c r="B85" s="568" t="s">
        <v>31</v>
      </c>
      <c r="C85" s="571" t="s">
        <v>120</v>
      </c>
      <c r="D85" s="572"/>
      <c r="E85" s="573">
        <v>8</v>
      </c>
      <c r="F85" s="574"/>
      <c r="G85" s="574">
        <v>4.5</v>
      </c>
      <c r="H85" s="574">
        <v>4.5</v>
      </c>
      <c r="I85" s="574">
        <v>5</v>
      </c>
      <c r="J85" s="574">
        <v>5</v>
      </c>
      <c r="K85" s="574">
        <v>3</v>
      </c>
      <c r="L85" s="574">
        <v>9</v>
      </c>
      <c r="M85" s="575"/>
      <c r="N85" s="576">
        <f t="shared" si="17"/>
        <v>39</v>
      </c>
      <c r="O85" s="577"/>
      <c r="P85" s="574"/>
      <c r="Q85" s="574"/>
      <c r="R85" s="574"/>
      <c r="S85" s="578">
        <v>21</v>
      </c>
      <c r="T85" s="573">
        <f>S85/0.4</f>
        <v>52.5</v>
      </c>
      <c r="U85" s="579">
        <f t="shared" si="15"/>
        <v>65</v>
      </c>
      <c r="V85" s="580">
        <f t="shared" si="16"/>
        <v>60</v>
      </c>
      <c r="W85" s="4"/>
      <c r="X85" s="3"/>
      <c r="Y85" s="77">
        <f t="shared" si="29"/>
        <v>9</v>
      </c>
      <c r="Z85" s="123"/>
      <c r="AA85" s="119"/>
      <c r="AB85" s="86" t="e">
        <f t="shared" si="18"/>
        <v>#N/A</v>
      </c>
      <c r="AC85" s="75" t="e">
        <f t="shared" si="19"/>
        <v>#N/A</v>
      </c>
      <c r="AD85" s="76">
        <f t="shared" si="20"/>
        <v>0</v>
      </c>
      <c r="AE85" s="77" t="e">
        <f t="shared" si="21"/>
        <v>#N/A</v>
      </c>
    </row>
    <row r="86" spans="1:31" ht="21" hidden="1" customHeight="1" thickBot="1" x14ac:dyDescent="0.25">
      <c r="A86" s="16" t="s">
        <v>171</v>
      </c>
      <c r="B86" s="208" t="s">
        <v>33</v>
      </c>
      <c r="C86" s="68" t="s">
        <v>121</v>
      </c>
      <c r="D86" s="113" t="s">
        <v>427</v>
      </c>
      <c r="E86" s="250">
        <v>8</v>
      </c>
      <c r="F86" s="47">
        <v>10</v>
      </c>
      <c r="G86" s="202">
        <v>4.5</v>
      </c>
      <c r="H86" s="202">
        <v>4.75</v>
      </c>
      <c r="I86" s="248">
        <v>5</v>
      </c>
      <c r="J86" s="194">
        <v>5</v>
      </c>
      <c r="K86" s="194">
        <v>10</v>
      </c>
      <c r="L86" s="248">
        <v>9</v>
      </c>
      <c r="M86" s="114">
        <v>2</v>
      </c>
      <c r="N86" s="177">
        <f t="shared" si="17"/>
        <v>56.25</v>
      </c>
      <c r="O86" s="424">
        <v>10</v>
      </c>
      <c r="P86" s="417">
        <v>10</v>
      </c>
      <c r="Q86" s="417">
        <v>10</v>
      </c>
      <c r="R86" s="417">
        <v>8</v>
      </c>
      <c r="S86" s="116">
        <f t="shared" si="14"/>
        <v>38</v>
      </c>
      <c r="T86" s="65">
        <f t="shared" si="22"/>
        <v>95</v>
      </c>
      <c r="U86" s="117">
        <f t="shared" si="15"/>
        <v>93.75</v>
      </c>
      <c r="V86" s="118">
        <f t="shared" si="16"/>
        <v>94.25</v>
      </c>
      <c r="W86" s="4"/>
      <c r="X86" s="3"/>
      <c r="Y86" s="77">
        <f t="shared" si="29"/>
        <v>9</v>
      </c>
      <c r="Z86" s="123"/>
      <c r="AA86" s="119"/>
      <c r="AB86" s="86" t="e">
        <f t="shared" si="18"/>
        <v>#N/A</v>
      </c>
      <c r="AC86" s="75" t="e">
        <f t="shared" si="19"/>
        <v>#N/A</v>
      </c>
      <c r="AD86" s="76">
        <f t="shared" si="20"/>
        <v>0</v>
      </c>
      <c r="AE86" s="77" t="e">
        <f t="shared" si="21"/>
        <v>#N/A</v>
      </c>
    </row>
    <row r="87" spans="1:31" ht="21" hidden="1" customHeight="1" thickBot="1" x14ac:dyDescent="0.25">
      <c r="A87" s="16" t="s">
        <v>171</v>
      </c>
      <c r="B87" s="208" t="s">
        <v>36</v>
      </c>
      <c r="C87" s="68" t="s">
        <v>122</v>
      </c>
      <c r="D87" s="113"/>
      <c r="E87" s="250">
        <v>8</v>
      </c>
      <c r="F87" s="47">
        <v>5</v>
      </c>
      <c r="G87" s="202">
        <v>4.5</v>
      </c>
      <c r="H87" s="202">
        <v>4</v>
      </c>
      <c r="I87" s="248">
        <v>5</v>
      </c>
      <c r="J87" s="194">
        <v>4.5</v>
      </c>
      <c r="K87" s="194">
        <v>3</v>
      </c>
      <c r="L87" s="248">
        <v>9</v>
      </c>
      <c r="M87" s="114"/>
      <c r="N87" s="177">
        <f t="shared" si="17"/>
        <v>43</v>
      </c>
      <c r="O87" s="424">
        <v>3</v>
      </c>
      <c r="P87" s="417">
        <v>8</v>
      </c>
      <c r="Q87" s="417">
        <v>10</v>
      </c>
      <c r="R87" s="417"/>
      <c r="S87" s="116">
        <f t="shared" si="14"/>
        <v>21</v>
      </c>
      <c r="T87" s="65">
        <f t="shared" si="22"/>
        <v>52.5</v>
      </c>
      <c r="U87" s="117">
        <f t="shared" si="15"/>
        <v>71.666666666666671</v>
      </c>
      <c r="V87" s="118">
        <f t="shared" si="16"/>
        <v>64</v>
      </c>
      <c r="W87" s="4"/>
      <c r="X87" s="3"/>
      <c r="Y87" s="77">
        <f t="shared" si="29"/>
        <v>9</v>
      </c>
      <c r="Z87" s="123"/>
      <c r="AA87" s="119"/>
      <c r="AB87" s="86" t="e">
        <f t="shared" si="18"/>
        <v>#N/A</v>
      </c>
      <c r="AC87" s="75" t="e">
        <f t="shared" si="19"/>
        <v>#N/A</v>
      </c>
      <c r="AD87" s="76">
        <f t="shared" si="20"/>
        <v>0</v>
      </c>
      <c r="AE87" s="77" t="e">
        <f t="shared" si="21"/>
        <v>#N/A</v>
      </c>
    </row>
    <row r="88" spans="1:31" ht="21" hidden="1" customHeight="1" thickBot="1" x14ac:dyDescent="0.25">
      <c r="A88" s="95" t="s">
        <v>331</v>
      </c>
      <c r="B88" s="606" t="s">
        <v>68</v>
      </c>
      <c r="C88" s="607" t="s">
        <v>366</v>
      </c>
      <c r="D88" s="608"/>
      <c r="E88" s="586">
        <v>8</v>
      </c>
      <c r="F88" s="609">
        <v>5</v>
      </c>
      <c r="G88" s="609">
        <v>4.5</v>
      </c>
      <c r="H88" s="609">
        <v>3.5</v>
      </c>
      <c r="I88" s="587">
        <v>5</v>
      </c>
      <c r="J88" s="609">
        <v>4</v>
      </c>
      <c r="K88" s="609">
        <v>3</v>
      </c>
      <c r="L88" s="587">
        <v>9</v>
      </c>
      <c r="M88" s="610"/>
      <c r="N88" s="611">
        <f t="shared" si="17"/>
        <v>42</v>
      </c>
      <c r="O88" s="612">
        <v>3</v>
      </c>
      <c r="P88" s="609"/>
      <c r="Q88" s="609"/>
      <c r="R88" s="609"/>
      <c r="S88" s="613">
        <f t="shared" si="14"/>
        <v>3</v>
      </c>
      <c r="T88" s="614">
        <f t="shared" si="22"/>
        <v>7.5</v>
      </c>
      <c r="U88" s="615">
        <f>N88/0.6</f>
        <v>70</v>
      </c>
      <c r="V88" s="616">
        <f t="shared" si="16"/>
        <v>45</v>
      </c>
      <c r="W88" s="27"/>
      <c r="X88" s="26"/>
      <c r="Y88" s="85">
        <f t="shared" si="29"/>
        <v>9</v>
      </c>
      <c r="Z88" s="125"/>
      <c r="AA88" s="121"/>
      <c r="AB88" s="87" t="e">
        <f t="shared" si="18"/>
        <v>#N/A</v>
      </c>
      <c r="AC88" s="83" t="e">
        <f t="shared" si="19"/>
        <v>#N/A</v>
      </c>
      <c r="AD88" s="84">
        <f t="shared" si="20"/>
        <v>0</v>
      </c>
      <c r="AE88" s="85" t="e">
        <f t="shared" si="21"/>
        <v>#N/A</v>
      </c>
    </row>
    <row r="89" spans="1:31" ht="21" hidden="1" customHeight="1" thickBot="1" x14ac:dyDescent="0.25">
      <c r="A89" s="218" t="s">
        <v>171</v>
      </c>
      <c r="B89" s="210" t="s">
        <v>40</v>
      </c>
      <c r="C89" s="190" t="s">
        <v>123</v>
      </c>
      <c r="D89" s="185" t="s">
        <v>428</v>
      </c>
      <c r="E89" s="250">
        <v>8</v>
      </c>
      <c r="F89" s="46">
        <v>10</v>
      </c>
      <c r="G89" s="201">
        <v>5</v>
      </c>
      <c r="H89" s="201">
        <v>4</v>
      </c>
      <c r="I89" s="248">
        <v>5</v>
      </c>
      <c r="J89" s="193">
        <v>5</v>
      </c>
      <c r="K89" s="193">
        <v>3</v>
      </c>
      <c r="L89" s="248">
        <v>9</v>
      </c>
      <c r="M89" s="116"/>
      <c r="N89" s="180">
        <f t="shared" si="17"/>
        <v>49</v>
      </c>
      <c r="O89" s="423">
        <v>10</v>
      </c>
      <c r="P89" s="419">
        <v>10</v>
      </c>
      <c r="Q89" s="419"/>
      <c r="R89" s="419"/>
      <c r="S89" s="116">
        <f t="shared" si="14"/>
        <v>20</v>
      </c>
      <c r="T89" s="64">
        <f t="shared" si="22"/>
        <v>50</v>
      </c>
      <c r="U89" s="136">
        <f t="shared" si="15"/>
        <v>81.666666666666671</v>
      </c>
      <c r="V89" s="137">
        <f t="shared" si="16"/>
        <v>69</v>
      </c>
      <c r="W89" s="23"/>
      <c r="X89" s="22"/>
      <c r="Y89" s="79">
        <f t="shared" si="29"/>
        <v>9</v>
      </c>
      <c r="Z89" s="122"/>
      <c r="AA89" s="126"/>
      <c r="AB89" s="56" t="e">
        <f t="shared" si="18"/>
        <v>#N/A</v>
      </c>
      <c r="AC89" s="57" t="e">
        <f t="shared" si="19"/>
        <v>#N/A</v>
      </c>
      <c r="AD89" s="78">
        <f t="shared" si="20"/>
        <v>0</v>
      </c>
      <c r="AE89" s="79" t="e">
        <f t="shared" si="21"/>
        <v>#N/A</v>
      </c>
    </row>
    <row r="90" spans="1:31" ht="21" hidden="1" customHeight="1" thickBot="1" x14ac:dyDescent="0.25">
      <c r="A90" s="16" t="s">
        <v>171</v>
      </c>
      <c r="B90" s="211" t="s">
        <v>42</v>
      </c>
      <c r="C90" s="69" t="s">
        <v>124</v>
      </c>
      <c r="D90" s="113" t="s">
        <v>423</v>
      </c>
      <c r="E90" s="250">
        <v>8</v>
      </c>
      <c r="F90" s="47">
        <v>10</v>
      </c>
      <c r="G90" s="202">
        <v>5</v>
      </c>
      <c r="H90" s="202">
        <v>5</v>
      </c>
      <c r="I90" s="248">
        <v>5</v>
      </c>
      <c r="J90" s="194">
        <v>5</v>
      </c>
      <c r="K90" s="194">
        <v>3</v>
      </c>
      <c r="L90" s="248">
        <v>9</v>
      </c>
      <c r="M90" s="114"/>
      <c r="N90" s="177">
        <f t="shared" si="17"/>
        <v>50</v>
      </c>
      <c r="O90" s="424">
        <v>10</v>
      </c>
      <c r="P90" s="417">
        <v>10</v>
      </c>
      <c r="Q90" s="417"/>
      <c r="R90" s="417"/>
      <c r="S90" s="116">
        <f t="shared" si="14"/>
        <v>20</v>
      </c>
      <c r="T90" s="65">
        <f t="shared" si="22"/>
        <v>50</v>
      </c>
      <c r="U90" s="117">
        <f t="shared" si="15"/>
        <v>83.333333333333343</v>
      </c>
      <c r="V90" s="118">
        <f t="shared" si="16"/>
        <v>70</v>
      </c>
      <c r="W90" s="4"/>
      <c r="X90" s="3"/>
      <c r="Y90" s="77">
        <f t="shared" si="29"/>
        <v>9</v>
      </c>
      <c r="Z90" s="123"/>
      <c r="AA90" s="119"/>
      <c r="AB90" s="86" t="e">
        <f t="shared" si="18"/>
        <v>#N/A</v>
      </c>
      <c r="AC90" s="75" t="e">
        <f t="shared" si="19"/>
        <v>#N/A</v>
      </c>
      <c r="AD90" s="76">
        <f t="shared" si="20"/>
        <v>0</v>
      </c>
      <c r="AE90" s="77" t="e">
        <f t="shared" si="21"/>
        <v>#N/A</v>
      </c>
    </row>
    <row r="91" spans="1:31" ht="21" hidden="1" customHeight="1" thickBot="1" x14ac:dyDescent="0.25">
      <c r="A91" s="16" t="s">
        <v>171</v>
      </c>
      <c r="B91" s="211" t="s">
        <v>44</v>
      </c>
      <c r="C91" s="69" t="s">
        <v>125</v>
      </c>
      <c r="D91" s="113" t="s">
        <v>429</v>
      </c>
      <c r="E91" s="250">
        <v>8</v>
      </c>
      <c r="F91" s="47">
        <v>10</v>
      </c>
      <c r="G91" s="202">
        <v>5</v>
      </c>
      <c r="H91" s="202">
        <v>4.5</v>
      </c>
      <c r="I91" s="248">
        <v>5</v>
      </c>
      <c r="J91" s="194">
        <v>5</v>
      </c>
      <c r="K91" s="194">
        <v>3</v>
      </c>
      <c r="L91" s="248">
        <v>9</v>
      </c>
      <c r="M91" s="114"/>
      <c r="N91" s="177">
        <f t="shared" si="17"/>
        <v>49.5</v>
      </c>
      <c r="O91" s="424">
        <v>9</v>
      </c>
      <c r="P91" s="417">
        <v>10</v>
      </c>
      <c r="Q91" s="417"/>
      <c r="R91" s="417"/>
      <c r="S91" s="116">
        <f t="shared" si="14"/>
        <v>19</v>
      </c>
      <c r="T91" s="65">
        <f t="shared" si="22"/>
        <v>47.5</v>
      </c>
      <c r="U91" s="117">
        <f t="shared" si="15"/>
        <v>82.5</v>
      </c>
      <c r="V91" s="118">
        <f t="shared" si="16"/>
        <v>68.5</v>
      </c>
      <c r="W91" s="4"/>
      <c r="X91" s="3"/>
      <c r="Y91" s="77">
        <f t="shared" si="29"/>
        <v>9</v>
      </c>
      <c r="Z91" s="123"/>
      <c r="AA91" s="119"/>
      <c r="AB91" s="86" t="e">
        <f t="shared" si="18"/>
        <v>#N/A</v>
      </c>
      <c r="AC91" s="75" t="e">
        <f t="shared" si="19"/>
        <v>#N/A</v>
      </c>
      <c r="AD91" s="76">
        <f t="shared" si="20"/>
        <v>0</v>
      </c>
      <c r="AE91" s="77" t="e">
        <f t="shared" si="21"/>
        <v>#N/A</v>
      </c>
    </row>
    <row r="92" spans="1:31" ht="21" hidden="1" customHeight="1" thickBot="1" x14ac:dyDescent="0.25">
      <c r="A92" s="16" t="s">
        <v>171</v>
      </c>
      <c r="B92" s="211" t="s">
        <v>46</v>
      </c>
      <c r="C92" s="69" t="s">
        <v>126</v>
      </c>
      <c r="D92" s="113" t="s">
        <v>424</v>
      </c>
      <c r="E92" s="250">
        <v>8</v>
      </c>
      <c r="F92" s="47">
        <v>10</v>
      </c>
      <c r="G92" s="202">
        <v>5</v>
      </c>
      <c r="H92" s="202">
        <v>5</v>
      </c>
      <c r="I92" s="248">
        <v>5</v>
      </c>
      <c r="J92" s="194">
        <v>5</v>
      </c>
      <c r="K92" s="194">
        <v>3</v>
      </c>
      <c r="L92" s="248">
        <v>9</v>
      </c>
      <c r="M92" s="114"/>
      <c r="N92" s="177">
        <f t="shared" si="17"/>
        <v>50</v>
      </c>
      <c r="O92" s="424">
        <v>10</v>
      </c>
      <c r="P92" s="417">
        <v>10</v>
      </c>
      <c r="Q92" s="417">
        <v>10</v>
      </c>
      <c r="R92" s="417"/>
      <c r="S92" s="116">
        <f t="shared" si="14"/>
        <v>30</v>
      </c>
      <c r="T92" s="65">
        <f t="shared" si="22"/>
        <v>75</v>
      </c>
      <c r="U92" s="117">
        <f t="shared" si="15"/>
        <v>83.333333333333343</v>
      </c>
      <c r="V92" s="118">
        <f t="shared" si="16"/>
        <v>80</v>
      </c>
      <c r="W92" s="4"/>
      <c r="X92" s="3"/>
      <c r="Y92" s="77">
        <f t="shared" si="29"/>
        <v>9</v>
      </c>
      <c r="Z92" s="123"/>
      <c r="AA92" s="119"/>
      <c r="AB92" s="86" t="e">
        <f t="shared" si="18"/>
        <v>#N/A</v>
      </c>
      <c r="AC92" s="75" t="e">
        <f t="shared" si="19"/>
        <v>#N/A</v>
      </c>
      <c r="AD92" s="76">
        <f t="shared" si="20"/>
        <v>0</v>
      </c>
      <c r="AE92" s="77" t="e">
        <f t="shared" si="21"/>
        <v>#N/A</v>
      </c>
    </row>
    <row r="93" spans="1:31" ht="21" hidden="1" customHeight="1" thickBot="1" x14ac:dyDescent="0.25">
      <c r="A93" s="16" t="s">
        <v>171</v>
      </c>
      <c r="B93" s="211" t="s">
        <v>48</v>
      </c>
      <c r="C93" s="69" t="s">
        <v>127</v>
      </c>
      <c r="D93" s="113" t="s">
        <v>430</v>
      </c>
      <c r="E93" s="250">
        <v>8</v>
      </c>
      <c r="F93" s="47">
        <v>10</v>
      </c>
      <c r="G93" s="202">
        <v>4.5</v>
      </c>
      <c r="H93" s="202">
        <v>5</v>
      </c>
      <c r="I93" s="248">
        <v>5</v>
      </c>
      <c r="J93" s="194">
        <v>5</v>
      </c>
      <c r="K93" s="194">
        <v>10</v>
      </c>
      <c r="L93" s="248">
        <v>9</v>
      </c>
      <c r="M93" s="114"/>
      <c r="N93" s="177">
        <f t="shared" si="17"/>
        <v>56.5</v>
      </c>
      <c r="O93" s="424">
        <v>10</v>
      </c>
      <c r="P93" s="417">
        <v>10</v>
      </c>
      <c r="Q93" s="417">
        <v>10</v>
      </c>
      <c r="R93" s="417"/>
      <c r="S93" s="116">
        <f t="shared" si="14"/>
        <v>30</v>
      </c>
      <c r="T93" s="65">
        <f t="shared" si="22"/>
        <v>75</v>
      </c>
      <c r="U93" s="117">
        <f t="shared" si="15"/>
        <v>94.166666666666671</v>
      </c>
      <c r="V93" s="118">
        <f t="shared" si="16"/>
        <v>86.5</v>
      </c>
      <c r="W93" s="4"/>
      <c r="X93" s="3"/>
      <c r="Y93" s="77">
        <f t="shared" si="29"/>
        <v>9</v>
      </c>
      <c r="Z93" s="123"/>
      <c r="AA93" s="119"/>
      <c r="AB93" s="86" t="e">
        <f t="shared" si="18"/>
        <v>#N/A</v>
      </c>
      <c r="AC93" s="75" t="e">
        <f t="shared" si="19"/>
        <v>#N/A</v>
      </c>
      <c r="AD93" s="76">
        <f t="shared" si="20"/>
        <v>0</v>
      </c>
      <c r="AE93" s="77" t="e">
        <f t="shared" si="21"/>
        <v>#N/A</v>
      </c>
    </row>
    <row r="94" spans="1:31" ht="21" hidden="1" customHeight="1" thickBot="1" x14ac:dyDescent="0.25">
      <c r="A94" s="16" t="s">
        <v>171</v>
      </c>
      <c r="B94" s="211" t="s">
        <v>52</v>
      </c>
      <c r="C94" s="69" t="s">
        <v>128</v>
      </c>
      <c r="D94" s="113" t="s">
        <v>431</v>
      </c>
      <c r="E94" s="250">
        <v>8</v>
      </c>
      <c r="F94" s="47">
        <v>5</v>
      </c>
      <c r="G94" s="202">
        <v>4.5</v>
      </c>
      <c r="H94" s="202">
        <v>5</v>
      </c>
      <c r="I94" s="248">
        <v>5</v>
      </c>
      <c r="J94" s="194">
        <v>5</v>
      </c>
      <c r="K94" s="194">
        <v>3</v>
      </c>
      <c r="L94" s="248">
        <v>9</v>
      </c>
      <c r="M94" s="114"/>
      <c r="N94" s="177">
        <f t="shared" si="17"/>
        <v>44.5</v>
      </c>
      <c r="O94" s="424">
        <v>10</v>
      </c>
      <c r="P94" s="417"/>
      <c r="Q94" s="417">
        <v>10</v>
      </c>
      <c r="R94" s="417"/>
      <c r="S94" s="116">
        <f t="shared" si="14"/>
        <v>20</v>
      </c>
      <c r="T94" s="65">
        <f t="shared" ref="T94:T100" si="30">S94/0.4</f>
        <v>50</v>
      </c>
      <c r="U94" s="117">
        <f t="shared" si="15"/>
        <v>74.166666666666671</v>
      </c>
      <c r="V94" s="118">
        <f t="shared" si="16"/>
        <v>64.5</v>
      </c>
      <c r="W94" s="4"/>
      <c r="X94" s="3"/>
      <c r="Y94" s="77">
        <f t="shared" si="29"/>
        <v>9</v>
      </c>
      <c r="Z94" s="123"/>
      <c r="AA94" s="119"/>
      <c r="AB94" s="86" t="e">
        <f t="shared" si="18"/>
        <v>#N/A</v>
      </c>
      <c r="AC94" s="75" t="e">
        <f t="shared" si="19"/>
        <v>#N/A</v>
      </c>
      <c r="AD94" s="76">
        <f t="shared" si="20"/>
        <v>0</v>
      </c>
      <c r="AE94" s="77" t="e">
        <f t="shared" si="21"/>
        <v>#N/A</v>
      </c>
    </row>
    <row r="95" spans="1:31" ht="21" hidden="1" customHeight="1" thickBot="1" x14ac:dyDescent="0.25">
      <c r="A95" s="16" t="s">
        <v>171</v>
      </c>
      <c r="B95" s="211" t="s">
        <v>54</v>
      </c>
      <c r="C95" s="69" t="s">
        <v>129</v>
      </c>
      <c r="D95" s="113" t="s">
        <v>432</v>
      </c>
      <c r="E95" s="250">
        <v>8</v>
      </c>
      <c r="F95" s="47">
        <v>10</v>
      </c>
      <c r="G95" s="202">
        <v>5</v>
      </c>
      <c r="H95" s="202">
        <v>5</v>
      </c>
      <c r="I95" s="248">
        <v>5</v>
      </c>
      <c r="J95" s="194">
        <v>5</v>
      </c>
      <c r="K95" s="194">
        <v>10</v>
      </c>
      <c r="L95" s="248">
        <v>9</v>
      </c>
      <c r="M95" s="114"/>
      <c r="N95" s="177">
        <f t="shared" si="17"/>
        <v>57</v>
      </c>
      <c r="O95" s="424">
        <v>3</v>
      </c>
      <c r="P95" s="417">
        <v>10</v>
      </c>
      <c r="Q95" s="417">
        <v>10</v>
      </c>
      <c r="R95" s="417"/>
      <c r="S95" s="116">
        <f t="shared" si="14"/>
        <v>23</v>
      </c>
      <c r="T95" s="65">
        <f t="shared" si="30"/>
        <v>57.5</v>
      </c>
      <c r="U95" s="117">
        <f t="shared" si="15"/>
        <v>95</v>
      </c>
      <c r="V95" s="118">
        <f t="shared" si="16"/>
        <v>80</v>
      </c>
      <c r="W95" s="4"/>
      <c r="X95" s="3"/>
      <c r="Y95" s="77">
        <f t="shared" si="29"/>
        <v>9</v>
      </c>
      <c r="Z95" s="123"/>
      <c r="AA95" s="119"/>
      <c r="AB95" s="86" t="e">
        <f t="shared" si="18"/>
        <v>#N/A</v>
      </c>
      <c r="AC95" s="75" t="e">
        <f t="shared" si="19"/>
        <v>#N/A</v>
      </c>
      <c r="AD95" s="76">
        <f t="shared" si="20"/>
        <v>0</v>
      </c>
      <c r="AE95" s="77" t="e">
        <f t="shared" si="21"/>
        <v>#N/A</v>
      </c>
    </row>
    <row r="96" spans="1:31" ht="21" hidden="1" customHeight="1" thickBot="1" x14ac:dyDescent="0.25">
      <c r="A96" s="570" t="s">
        <v>171</v>
      </c>
      <c r="B96" s="568" t="s">
        <v>56</v>
      </c>
      <c r="C96" s="569" t="s">
        <v>130</v>
      </c>
      <c r="D96" s="581" t="s">
        <v>433</v>
      </c>
      <c r="E96" s="540">
        <v>8</v>
      </c>
      <c r="F96" s="464">
        <v>5</v>
      </c>
      <c r="G96" s="464">
        <v>4.5</v>
      </c>
      <c r="H96" s="464">
        <v>5</v>
      </c>
      <c r="I96" s="464">
        <v>5</v>
      </c>
      <c r="J96" s="464">
        <v>5</v>
      </c>
      <c r="K96" s="464">
        <v>3</v>
      </c>
      <c r="L96" s="464">
        <v>9</v>
      </c>
      <c r="M96" s="465"/>
      <c r="N96" s="582">
        <f t="shared" si="17"/>
        <v>44.5</v>
      </c>
      <c r="O96" s="463"/>
      <c r="P96" s="464"/>
      <c r="Q96" s="464"/>
      <c r="R96" s="464"/>
      <c r="S96" s="583">
        <f t="shared" si="14"/>
        <v>0</v>
      </c>
      <c r="T96" s="573">
        <v>60</v>
      </c>
      <c r="U96" s="579">
        <v>60</v>
      </c>
      <c r="V96" s="580">
        <v>60</v>
      </c>
      <c r="W96" s="4"/>
      <c r="X96" s="3"/>
      <c r="Y96" s="77">
        <f t="shared" si="29"/>
        <v>9</v>
      </c>
      <c r="Z96" s="123"/>
      <c r="AA96" s="119"/>
      <c r="AB96" s="86" t="e">
        <f t="shared" si="18"/>
        <v>#N/A</v>
      </c>
      <c r="AC96" s="75" t="e">
        <f t="shared" si="19"/>
        <v>#N/A</v>
      </c>
      <c r="AD96" s="76">
        <f t="shared" si="20"/>
        <v>0</v>
      </c>
      <c r="AE96" s="77" t="e">
        <f t="shared" si="21"/>
        <v>#N/A</v>
      </c>
    </row>
    <row r="97" spans="1:31" ht="21" hidden="1" customHeight="1" thickBot="1" x14ac:dyDescent="0.25">
      <c r="A97" s="95" t="s">
        <v>171</v>
      </c>
      <c r="B97" s="211" t="s">
        <v>78</v>
      </c>
      <c r="C97" s="69" t="s">
        <v>131</v>
      </c>
      <c r="D97" s="113"/>
      <c r="E97" s="250">
        <v>8</v>
      </c>
      <c r="F97" s="47">
        <v>10</v>
      </c>
      <c r="G97" s="202">
        <v>5</v>
      </c>
      <c r="H97" s="202">
        <v>4.5</v>
      </c>
      <c r="I97" s="248">
        <v>5</v>
      </c>
      <c r="J97" s="194">
        <v>5</v>
      </c>
      <c r="K97" s="194">
        <v>3</v>
      </c>
      <c r="L97" s="248">
        <v>9</v>
      </c>
      <c r="M97" s="114"/>
      <c r="N97" s="177">
        <f t="shared" si="17"/>
        <v>49.5</v>
      </c>
      <c r="O97" s="424">
        <v>10</v>
      </c>
      <c r="P97" s="417">
        <v>10</v>
      </c>
      <c r="Q97" s="417">
        <v>10</v>
      </c>
      <c r="R97" s="417">
        <v>6.5</v>
      </c>
      <c r="S97" s="116">
        <f t="shared" si="14"/>
        <v>36.5</v>
      </c>
      <c r="T97" s="65">
        <f t="shared" si="30"/>
        <v>91.25</v>
      </c>
      <c r="U97" s="117">
        <f t="shared" si="15"/>
        <v>82.5</v>
      </c>
      <c r="V97" s="118">
        <f t="shared" si="16"/>
        <v>86</v>
      </c>
      <c r="W97" s="27"/>
      <c r="X97" s="26"/>
      <c r="Y97" s="85">
        <f t="shared" si="29"/>
        <v>9</v>
      </c>
      <c r="Z97" s="125"/>
      <c r="AA97" s="121"/>
      <c r="AB97" s="87" t="e">
        <f t="shared" si="18"/>
        <v>#N/A</v>
      </c>
      <c r="AC97" s="75" t="e">
        <f t="shared" si="19"/>
        <v>#N/A</v>
      </c>
      <c r="AD97" s="76">
        <f t="shared" si="20"/>
        <v>0</v>
      </c>
      <c r="AE97" s="77" t="e">
        <f t="shared" si="21"/>
        <v>#N/A</v>
      </c>
    </row>
    <row r="98" spans="1:31" ht="21" hidden="1" customHeight="1" thickBot="1" x14ac:dyDescent="0.25">
      <c r="A98" s="556" t="s">
        <v>383</v>
      </c>
      <c r="B98" s="557" t="s">
        <v>384</v>
      </c>
      <c r="C98" s="558" t="s">
        <v>367</v>
      </c>
      <c r="D98" s="567" t="s">
        <v>392</v>
      </c>
      <c r="E98" s="540">
        <v>8</v>
      </c>
      <c r="F98" s="559"/>
      <c r="G98" s="559"/>
      <c r="H98" s="559"/>
      <c r="I98" s="464">
        <v>5</v>
      </c>
      <c r="J98" s="559">
        <v>5</v>
      </c>
      <c r="K98" s="559"/>
      <c r="L98" s="464">
        <v>9</v>
      </c>
      <c r="M98" s="560"/>
      <c r="N98" s="561">
        <f t="shared" ref="N98:N99" si="31">SUM(E98:L98)</f>
        <v>27</v>
      </c>
      <c r="O98" s="562"/>
      <c r="P98" s="559"/>
      <c r="Q98" s="559"/>
      <c r="R98" s="559"/>
      <c r="S98" s="563">
        <f t="shared" si="14"/>
        <v>0</v>
      </c>
      <c r="T98" s="564">
        <f t="shared" ref="T98:T99" si="32">S98/0.4</f>
        <v>0</v>
      </c>
      <c r="U98" s="565">
        <f t="shared" si="15"/>
        <v>45</v>
      </c>
      <c r="V98" s="566">
        <f t="shared" si="16"/>
        <v>27</v>
      </c>
      <c r="W98" s="27"/>
      <c r="X98" s="26"/>
      <c r="Y98" s="85">
        <f t="shared" ref="Y98:Y99" si="33">9-X98</f>
        <v>9</v>
      </c>
      <c r="Z98" s="125"/>
      <c r="AA98" s="121"/>
      <c r="AB98" s="87" t="e">
        <f t="shared" ref="AB98:AB99" si="34">RANK(Z98,$Z$3:$Z$140)</f>
        <v>#N/A</v>
      </c>
      <c r="AC98" s="83" t="e">
        <f t="shared" ref="AC98:AC99" si="35">100.4-AB98*0.4</f>
        <v>#N/A</v>
      </c>
      <c r="AD98" s="84">
        <f t="shared" ref="AD98:AD99" si="36">Z98*5</f>
        <v>0</v>
      </c>
      <c r="AE98" s="85" t="e">
        <f t="shared" ref="AE98:AE99" si="37">MAX(AC98:AD98)</f>
        <v>#N/A</v>
      </c>
    </row>
    <row r="99" spans="1:31" ht="21" hidden="1" customHeight="1" thickBot="1" x14ac:dyDescent="0.25">
      <c r="A99" s="220" t="s">
        <v>331</v>
      </c>
      <c r="B99" s="412" t="s">
        <v>385</v>
      </c>
      <c r="C99" s="190" t="s">
        <v>401</v>
      </c>
      <c r="D99" s="185" t="s">
        <v>434</v>
      </c>
      <c r="E99" s="250">
        <v>8</v>
      </c>
      <c r="F99" s="46">
        <v>10</v>
      </c>
      <c r="G99" s="201">
        <v>5</v>
      </c>
      <c r="H99" s="201">
        <v>4.5</v>
      </c>
      <c r="I99" s="248">
        <v>5</v>
      </c>
      <c r="J99" s="193">
        <v>5</v>
      </c>
      <c r="K99" s="193">
        <v>10</v>
      </c>
      <c r="L99" s="248">
        <v>9</v>
      </c>
      <c r="M99" s="116"/>
      <c r="N99" s="180">
        <f t="shared" si="31"/>
        <v>56.5</v>
      </c>
      <c r="O99" s="423">
        <v>10</v>
      </c>
      <c r="P99" s="419">
        <v>10</v>
      </c>
      <c r="Q99" s="419">
        <v>10</v>
      </c>
      <c r="R99" s="419">
        <v>6</v>
      </c>
      <c r="S99" s="116">
        <f t="shared" ref="S99:S130" si="38">SUM(O99:R99)</f>
        <v>36</v>
      </c>
      <c r="T99" s="64">
        <f t="shared" si="32"/>
        <v>90</v>
      </c>
      <c r="U99" s="136">
        <f t="shared" ref="U99:U130" si="39">N99/0.6</f>
        <v>94.166666666666671</v>
      </c>
      <c r="V99" s="137">
        <f t="shared" ref="V99:V130" si="40">N99+S99</f>
        <v>92.5</v>
      </c>
      <c r="W99" s="221"/>
      <c r="X99" s="222"/>
      <c r="Y99" s="223">
        <f t="shared" si="33"/>
        <v>9</v>
      </c>
      <c r="Z99" s="224"/>
      <c r="AA99" s="225"/>
      <c r="AB99" s="226" t="e">
        <f t="shared" si="34"/>
        <v>#N/A</v>
      </c>
      <c r="AC99" s="57" t="e">
        <f t="shared" si="35"/>
        <v>#N/A</v>
      </c>
      <c r="AD99" s="78">
        <f t="shared" si="36"/>
        <v>0</v>
      </c>
      <c r="AE99" s="79" t="e">
        <f t="shared" si="37"/>
        <v>#N/A</v>
      </c>
    </row>
    <row r="100" spans="1:31" ht="21" hidden="1" customHeight="1" thickBot="1" x14ac:dyDescent="0.3">
      <c r="A100" s="219" t="s">
        <v>331</v>
      </c>
      <c r="B100" s="212" t="s">
        <v>386</v>
      </c>
      <c r="C100" s="70" t="s">
        <v>402</v>
      </c>
      <c r="D100" s="184" t="s">
        <v>425</v>
      </c>
      <c r="E100" s="255">
        <v>8</v>
      </c>
      <c r="F100" s="163">
        <v>8</v>
      </c>
      <c r="G100" s="203">
        <v>5</v>
      </c>
      <c r="H100" s="203">
        <v>5</v>
      </c>
      <c r="I100" s="256">
        <v>5</v>
      </c>
      <c r="J100" s="195">
        <v>5</v>
      </c>
      <c r="K100" s="195">
        <v>3</v>
      </c>
      <c r="L100" s="256">
        <v>9</v>
      </c>
      <c r="M100" s="131"/>
      <c r="N100" s="133">
        <f t="shared" si="17"/>
        <v>48</v>
      </c>
      <c r="O100" s="425">
        <v>10</v>
      </c>
      <c r="P100" s="422">
        <v>10</v>
      </c>
      <c r="Q100" s="422"/>
      <c r="R100" s="422"/>
      <c r="S100" s="215">
        <f t="shared" si="38"/>
        <v>20</v>
      </c>
      <c r="T100" s="132">
        <f t="shared" si="30"/>
        <v>50</v>
      </c>
      <c r="U100" s="140">
        <f t="shared" si="39"/>
        <v>80</v>
      </c>
      <c r="V100" s="141">
        <f t="shared" si="40"/>
        <v>68</v>
      </c>
      <c r="W100" s="5"/>
      <c r="X100" s="6"/>
      <c r="Y100" s="82">
        <f t="shared" si="29"/>
        <v>9</v>
      </c>
      <c r="Z100" s="124"/>
      <c r="AA100" s="120"/>
      <c r="AB100" s="88" t="e">
        <f t="shared" si="18"/>
        <v>#N/A</v>
      </c>
      <c r="AC100" s="80" t="e">
        <f t="shared" si="19"/>
        <v>#N/A</v>
      </c>
      <c r="AD100" s="81">
        <f t="shared" si="20"/>
        <v>0</v>
      </c>
      <c r="AE100" s="82" t="e">
        <f t="shared" si="21"/>
        <v>#N/A</v>
      </c>
    </row>
    <row r="101" spans="1:31" ht="21" hidden="1" customHeight="1" thickBot="1" x14ac:dyDescent="0.25">
      <c r="A101" s="96" t="s">
        <v>172</v>
      </c>
      <c r="B101" s="207" t="s">
        <v>21</v>
      </c>
      <c r="C101" s="67" t="s">
        <v>133</v>
      </c>
      <c r="D101" s="186"/>
      <c r="E101" s="249">
        <v>8</v>
      </c>
      <c r="F101" s="46">
        <v>10</v>
      </c>
      <c r="G101" s="201">
        <v>5</v>
      </c>
      <c r="H101" s="201">
        <v>5</v>
      </c>
      <c r="I101" s="247">
        <v>5</v>
      </c>
      <c r="J101" s="193">
        <v>5</v>
      </c>
      <c r="K101" s="193">
        <v>10</v>
      </c>
      <c r="L101" s="247">
        <v>9</v>
      </c>
      <c r="M101" s="116"/>
      <c r="N101" s="180">
        <f t="shared" si="17"/>
        <v>57</v>
      </c>
      <c r="O101" s="418">
        <v>10</v>
      </c>
      <c r="P101" s="419">
        <v>10</v>
      </c>
      <c r="Q101" s="419">
        <v>10</v>
      </c>
      <c r="R101" s="419">
        <v>9.5</v>
      </c>
      <c r="S101" s="180">
        <f t="shared" si="38"/>
        <v>39.5</v>
      </c>
      <c r="T101" s="66">
        <f t="shared" si="22"/>
        <v>98.75</v>
      </c>
      <c r="U101" s="146">
        <f t="shared" si="39"/>
        <v>95</v>
      </c>
      <c r="V101" s="192">
        <f t="shared" si="40"/>
        <v>96.5</v>
      </c>
      <c r="W101" s="23"/>
      <c r="X101" s="22"/>
      <c r="Y101" s="79">
        <f t="shared" si="29"/>
        <v>9</v>
      </c>
      <c r="Z101" s="75"/>
      <c r="AA101" s="7"/>
      <c r="AB101" s="77" t="e">
        <f t="shared" si="18"/>
        <v>#N/A</v>
      </c>
      <c r="AC101" s="75" t="e">
        <f t="shared" si="19"/>
        <v>#N/A</v>
      </c>
      <c r="AD101" s="76">
        <f t="shared" si="20"/>
        <v>0</v>
      </c>
      <c r="AE101" s="77" t="e">
        <f t="shared" si="21"/>
        <v>#N/A</v>
      </c>
    </row>
    <row r="102" spans="1:31" ht="21" hidden="1" customHeight="1" thickBot="1" x14ac:dyDescent="0.25">
      <c r="A102" s="17" t="s">
        <v>172</v>
      </c>
      <c r="B102" s="208" t="s">
        <v>23</v>
      </c>
      <c r="C102" s="68" t="s">
        <v>134</v>
      </c>
      <c r="D102" s="187"/>
      <c r="E102" s="250">
        <v>8</v>
      </c>
      <c r="F102" s="47">
        <v>10</v>
      </c>
      <c r="G102" s="202">
        <v>5</v>
      </c>
      <c r="H102" s="202">
        <v>5</v>
      </c>
      <c r="I102" s="248">
        <v>5</v>
      </c>
      <c r="J102" s="194">
        <v>5</v>
      </c>
      <c r="K102" s="194">
        <v>8.5</v>
      </c>
      <c r="L102" s="248">
        <v>9</v>
      </c>
      <c r="M102" s="114"/>
      <c r="N102" s="177">
        <f t="shared" si="17"/>
        <v>55.5</v>
      </c>
      <c r="O102" s="416">
        <v>10</v>
      </c>
      <c r="P102" s="417">
        <v>10</v>
      </c>
      <c r="Q102" s="417">
        <v>10</v>
      </c>
      <c r="R102" s="417">
        <v>7.5</v>
      </c>
      <c r="S102" s="180">
        <f t="shared" si="38"/>
        <v>37.5</v>
      </c>
      <c r="T102" s="65">
        <f t="shared" si="22"/>
        <v>93.75</v>
      </c>
      <c r="U102" s="117">
        <f t="shared" si="39"/>
        <v>92.5</v>
      </c>
      <c r="V102" s="118">
        <f t="shared" si="40"/>
        <v>93</v>
      </c>
      <c r="W102" s="4"/>
      <c r="X102" s="3"/>
      <c r="Y102" s="77">
        <f t="shared" si="29"/>
        <v>9</v>
      </c>
      <c r="Z102" s="49"/>
      <c r="AA102" s="3"/>
      <c r="AB102" s="77" t="e">
        <f t="shared" si="18"/>
        <v>#N/A</v>
      </c>
      <c r="AC102" s="75" t="e">
        <f t="shared" si="19"/>
        <v>#N/A</v>
      </c>
      <c r="AD102" s="76">
        <f t="shared" si="20"/>
        <v>0</v>
      </c>
      <c r="AE102" s="77" t="e">
        <f t="shared" si="21"/>
        <v>#N/A</v>
      </c>
    </row>
    <row r="103" spans="1:31" ht="21" hidden="1" customHeight="1" thickBot="1" x14ac:dyDescent="0.25">
      <c r="A103" s="17" t="s">
        <v>172</v>
      </c>
      <c r="B103" s="208" t="s">
        <v>27</v>
      </c>
      <c r="C103" s="598" t="s">
        <v>135</v>
      </c>
      <c r="D103" s="618"/>
      <c r="E103" s="586">
        <v>8</v>
      </c>
      <c r="F103" s="587">
        <v>5</v>
      </c>
      <c r="G103" s="587">
        <v>4</v>
      </c>
      <c r="H103" s="587">
        <v>4</v>
      </c>
      <c r="I103" s="587">
        <v>5</v>
      </c>
      <c r="J103" s="587">
        <v>3</v>
      </c>
      <c r="K103" s="587">
        <v>3</v>
      </c>
      <c r="L103" s="587">
        <v>9</v>
      </c>
      <c r="M103" s="588"/>
      <c r="N103" s="589">
        <f t="shared" si="17"/>
        <v>41</v>
      </c>
      <c r="O103" s="586">
        <v>8</v>
      </c>
      <c r="P103" s="587"/>
      <c r="Q103" s="587"/>
      <c r="R103" s="587"/>
      <c r="S103" s="593">
        <f t="shared" si="38"/>
        <v>8</v>
      </c>
      <c r="T103" s="586">
        <f t="shared" si="22"/>
        <v>20</v>
      </c>
      <c r="U103" s="594">
        <f t="shared" si="39"/>
        <v>68.333333333333343</v>
      </c>
      <c r="V103" s="595">
        <f t="shared" si="40"/>
        <v>49</v>
      </c>
      <c r="W103" s="4"/>
      <c r="X103" s="3"/>
      <c r="Y103" s="77">
        <f t="shared" si="29"/>
        <v>9</v>
      </c>
      <c r="Z103" s="49"/>
      <c r="AA103" s="3"/>
      <c r="AB103" s="77" t="e">
        <f t="shared" si="18"/>
        <v>#N/A</v>
      </c>
      <c r="AC103" s="75" t="e">
        <f t="shared" si="19"/>
        <v>#N/A</v>
      </c>
      <c r="AD103" s="76">
        <f t="shared" si="20"/>
        <v>0</v>
      </c>
      <c r="AE103" s="77" t="e">
        <f t="shared" si="21"/>
        <v>#N/A</v>
      </c>
    </row>
    <row r="104" spans="1:31" ht="21" hidden="1" customHeight="1" thickBot="1" x14ac:dyDescent="0.25">
      <c r="A104" s="17" t="s">
        <v>172</v>
      </c>
      <c r="B104" s="208" t="s">
        <v>29</v>
      </c>
      <c r="C104" s="68" t="s">
        <v>136</v>
      </c>
      <c r="D104" s="187"/>
      <c r="E104" s="250">
        <v>8</v>
      </c>
      <c r="F104" s="47">
        <v>10</v>
      </c>
      <c r="G104" s="202">
        <v>5</v>
      </c>
      <c r="H104" s="202">
        <v>4.5</v>
      </c>
      <c r="I104" s="248">
        <v>5</v>
      </c>
      <c r="J104" s="194">
        <v>5</v>
      </c>
      <c r="K104" s="194">
        <v>7.5</v>
      </c>
      <c r="L104" s="248">
        <v>9</v>
      </c>
      <c r="M104" s="114"/>
      <c r="N104" s="177">
        <f t="shared" si="17"/>
        <v>54</v>
      </c>
      <c r="O104" s="416">
        <v>10</v>
      </c>
      <c r="P104" s="417">
        <v>10</v>
      </c>
      <c r="Q104" s="417">
        <v>10</v>
      </c>
      <c r="R104" s="417"/>
      <c r="S104" s="180">
        <f t="shared" si="38"/>
        <v>30</v>
      </c>
      <c r="T104" s="65">
        <f t="shared" si="22"/>
        <v>75</v>
      </c>
      <c r="U104" s="117">
        <f t="shared" si="39"/>
        <v>90</v>
      </c>
      <c r="V104" s="118">
        <f t="shared" si="40"/>
        <v>84</v>
      </c>
      <c r="W104" s="4"/>
      <c r="X104" s="3"/>
      <c r="Y104" s="77">
        <f t="shared" si="29"/>
        <v>9</v>
      </c>
      <c r="Z104" s="49"/>
      <c r="AA104" s="3"/>
      <c r="AB104" s="77" t="e">
        <f t="shared" si="18"/>
        <v>#N/A</v>
      </c>
      <c r="AC104" s="75" t="e">
        <f t="shared" si="19"/>
        <v>#N/A</v>
      </c>
      <c r="AD104" s="76">
        <f t="shared" si="20"/>
        <v>0</v>
      </c>
      <c r="AE104" s="77" t="e">
        <f t="shared" si="21"/>
        <v>#N/A</v>
      </c>
    </row>
    <row r="105" spans="1:31" ht="21" hidden="1" customHeight="1" thickBot="1" x14ac:dyDescent="0.25">
      <c r="A105" s="17" t="s">
        <v>172</v>
      </c>
      <c r="B105" s="208" t="s">
        <v>31</v>
      </c>
      <c r="C105" s="68" t="s">
        <v>137</v>
      </c>
      <c r="D105" s="187"/>
      <c r="E105" s="250">
        <v>8</v>
      </c>
      <c r="F105" s="47">
        <v>10</v>
      </c>
      <c r="G105" s="202">
        <v>4.5</v>
      </c>
      <c r="H105" s="202">
        <v>4.5</v>
      </c>
      <c r="I105" s="248">
        <v>5</v>
      </c>
      <c r="J105" s="194">
        <v>5</v>
      </c>
      <c r="K105" s="194">
        <v>3</v>
      </c>
      <c r="L105" s="248">
        <v>9</v>
      </c>
      <c r="M105" s="114"/>
      <c r="N105" s="177">
        <f t="shared" si="17"/>
        <v>49</v>
      </c>
      <c r="O105" s="416">
        <v>10</v>
      </c>
      <c r="P105" s="417"/>
      <c r="Q105" s="417">
        <v>7.5</v>
      </c>
      <c r="R105" s="417"/>
      <c r="S105" s="180">
        <f t="shared" si="38"/>
        <v>17.5</v>
      </c>
      <c r="T105" s="65">
        <f t="shared" si="22"/>
        <v>43.75</v>
      </c>
      <c r="U105" s="117">
        <f t="shared" si="39"/>
        <v>81.666666666666671</v>
      </c>
      <c r="V105" s="118">
        <f t="shared" si="40"/>
        <v>66.5</v>
      </c>
      <c r="W105" s="4"/>
      <c r="X105" s="3"/>
      <c r="Y105" s="77">
        <f t="shared" si="29"/>
        <v>9</v>
      </c>
      <c r="Z105" s="49"/>
      <c r="AA105" s="3"/>
      <c r="AB105" s="77" t="e">
        <f t="shared" si="18"/>
        <v>#N/A</v>
      </c>
      <c r="AC105" s="75" t="e">
        <f t="shared" si="19"/>
        <v>#N/A</v>
      </c>
      <c r="AD105" s="76">
        <f t="shared" si="20"/>
        <v>0</v>
      </c>
      <c r="AE105" s="77" t="e">
        <f t="shared" si="21"/>
        <v>#N/A</v>
      </c>
    </row>
    <row r="106" spans="1:31" ht="21" hidden="1" customHeight="1" thickBot="1" x14ac:dyDescent="0.25">
      <c r="A106" s="17" t="s">
        <v>172</v>
      </c>
      <c r="B106" s="208" t="s">
        <v>33</v>
      </c>
      <c r="C106" s="68" t="s">
        <v>138</v>
      </c>
      <c r="D106" s="187"/>
      <c r="E106" s="250">
        <v>8</v>
      </c>
      <c r="F106" s="47">
        <v>10</v>
      </c>
      <c r="G106" s="202">
        <v>4.5</v>
      </c>
      <c r="H106" s="202">
        <v>4</v>
      </c>
      <c r="I106" s="248">
        <v>5</v>
      </c>
      <c r="J106" s="194">
        <v>5</v>
      </c>
      <c r="K106" s="194">
        <v>3</v>
      </c>
      <c r="L106" s="248">
        <v>9</v>
      </c>
      <c r="M106" s="114"/>
      <c r="N106" s="177">
        <f t="shared" si="17"/>
        <v>48.5</v>
      </c>
      <c r="O106" s="416">
        <v>10</v>
      </c>
      <c r="P106" s="417">
        <v>10</v>
      </c>
      <c r="Q106" s="417"/>
      <c r="R106" s="417"/>
      <c r="S106" s="180">
        <f t="shared" si="38"/>
        <v>20</v>
      </c>
      <c r="T106" s="65">
        <f t="shared" si="22"/>
        <v>50</v>
      </c>
      <c r="U106" s="117">
        <f t="shared" si="39"/>
        <v>80.833333333333343</v>
      </c>
      <c r="V106" s="118">
        <f t="shared" si="40"/>
        <v>68.5</v>
      </c>
      <c r="W106" s="4"/>
      <c r="X106" s="3"/>
      <c r="Y106" s="77">
        <f t="shared" si="29"/>
        <v>9</v>
      </c>
      <c r="Z106" s="49"/>
      <c r="AA106" s="3"/>
      <c r="AB106" s="77" t="e">
        <f t="shared" si="18"/>
        <v>#N/A</v>
      </c>
      <c r="AC106" s="75" t="e">
        <f t="shared" si="19"/>
        <v>#N/A</v>
      </c>
      <c r="AD106" s="76">
        <f t="shared" si="20"/>
        <v>0</v>
      </c>
      <c r="AE106" s="77" t="e">
        <f t="shared" si="21"/>
        <v>#N/A</v>
      </c>
    </row>
    <row r="107" spans="1:31" ht="21" hidden="1" customHeight="1" thickBot="1" x14ac:dyDescent="0.25">
      <c r="A107" s="17" t="s">
        <v>172</v>
      </c>
      <c r="B107" s="208" t="s">
        <v>34</v>
      </c>
      <c r="C107" s="598" t="s">
        <v>139</v>
      </c>
      <c r="D107" s="618"/>
      <c r="E107" s="586">
        <v>8</v>
      </c>
      <c r="F107" s="587">
        <v>5</v>
      </c>
      <c r="G107" s="587">
        <v>4</v>
      </c>
      <c r="H107" s="587">
        <v>4.5</v>
      </c>
      <c r="I107" s="587">
        <v>5</v>
      </c>
      <c r="J107" s="587" t="s">
        <v>380</v>
      </c>
      <c r="K107" s="587">
        <v>3</v>
      </c>
      <c r="L107" s="587">
        <v>9</v>
      </c>
      <c r="M107" s="588"/>
      <c r="N107" s="589">
        <f t="shared" si="17"/>
        <v>38.5</v>
      </c>
      <c r="O107" s="573">
        <v>3</v>
      </c>
      <c r="P107" s="574"/>
      <c r="Q107" s="574"/>
      <c r="R107" s="574"/>
      <c r="S107" s="593">
        <f t="shared" si="38"/>
        <v>3</v>
      </c>
      <c r="T107" s="586">
        <f t="shared" si="22"/>
        <v>7.5</v>
      </c>
      <c r="U107" s="594">
        <f t="shared" si="39"/>
        <v>64.166666666666671</v>
      </c>
      <c r="V107" s="595">
        <f t="shared" si="40"/>
        <v>41.5</v>
      </c>
      <c r="W107" s="4"/>
      <c r="X107" s="3"/>
      <c r="Y107" s="77">
        <f t="shared" si="29"/>
        <v>9</v>
      </c>
      <c r="Z107" s="49"/>
      <c r="AA107" s="3"/>
      <c r="AB107" s="77" t="e">
        <f t="shared" si="18"/>
        <v>#N/A</v>
      </c>
      <c r="AC107" s="75" t="e">
        <f t="shared" si="19"/>
        <v>#N/A</v>
      </c>
      <c r="AD107" s="76">
        <f t="shared" si="20"/>
        <v>0</v>
      </c>
      <c r="AE107" s="77" t="e">
        <f t="shared" si="21"/>
        <v>#N/A</v>
      </c>
    </row>
    <row r="108" spans="1:31" ht="21" hidden="1" customHeight="1" thickBot="1" x14ac:dyDescent="0.25">
      <c r="A108" s="17" t="s">
        <v>172</v>
      </c>
      <c r="B108" s="208" t="s">
        <v>36</v>
      </c>
      <c r="C108" s="598" t="s">
        <v>140</v>
      </c>
      <c r="D108" s="618"/>
      <c r="E108" s="586">
        <v>8</v>
      </c>
      <c r="F108" s="587">
        <v>5</v>
      </c>
      <c r="G108" s="587">
        <v>4.5</v>
      </c>
      <c r="H108" s="587">
        <v>5</v>
      </c>
      <c r="I108" s="587">
        <v>5</v>
      </c>
      <c r="J108" s="587">
        <v>5</v>
      </c>
      <c r="K108" s="587">
        <v>3</v>
      </c>
      <c r="L108" s="587">
        <v>9</v>
      </c>
      <c r="M108" s="588"/>
      <c r="N108" s="589">
        <f t="shared" si="17"/>
        <v>44.5</v>
      </c>
      <c r="O108" s="619">
        <v>3</v>
      </c>
      <c r="P108" s="620"/>
      <c r="Q108" s="620"/>
      <c r="R108" s="620"/>
      <c r="S108" s="593">
        <f t="shared" si="38"/>
        <v>3</v>
      </c>
      <c r="T108" s="586">
        <f t="shared" si="22"/>
        <v>7.5</v>
      </c>
      <c r="U108" s="594">
        <f t="shared" si="39"/>
        <v>74.166666666666671</v>
      </c>
      <c r="V108" s="595">
        <f t="shared" si="40"/>
        <v>47.5</v>
      </c>
      <c r="W108" s="4"/>
      <c r="X108" s="3"/>
      <c r="Y108" s="77">
        <f t="shared" si="29"/>
        <v>9</v>
      </c>
      <c r="Z108" s="49"/>
      <c r="AA108" s="3"/>
      <c r="AB108" s="77" t="e">
        <f t="shared" si="18"/>
        <v>#N/A</v>
      </c>
      <c r="AC108" s="75" t="e">
        <f t="shared" si="19"/>
        <v>#N/A</v>
      </c>
      <c r="AD108" s="76">
        <f t="shared" si="20"/>
        <v>0</v>
      </c>
      <c r="AE108" s="77" t="e">
        <f t="shared" si="21"/>
        <v>#N/A</v>
      </c>
    </row>
    <row r="109" spans="1:31" ht="21" hidden="1" customHeight="1" thickBot="1" x14ac:dyDescent="0.25">
      <c r="A109" s="483" t="s">
        <v>172</v>
      </c>
      <c r="B109" s="239" t="s">
        <v>38</v>
      </c>
      <c r="C109" s="484" t="s">
        <v>141</v>
      </c>
      <c r="D109" s="485"/>
      <c r="E109" s="451">
        <v>8</v>
      </c>
      <c r="F109" s="240" t="s">
        <v>381</v>
      </c>
      <c r="G109" s="240" t="s">
        <v>381</v>
      </c>
      <c r="H109" s="240"/>
      <c r="I109" s="240">
        <v>5</v>
      </c>
      <c r="J109" s="240" t="s">
        <v>381</v>
      </c>
      <c r="K109" s="240">
        <v>3</v>
      </c>
      <c r="L109" s="240">
        <v>9</v>
      </c>
      <c r="M109" s="241"/>
      <c r="N109" s="242">
        <f t="shared" si="17"/>
        <v>25</v>
      </c>
      <c r="O109" s="451" t="s">
        <v>381</v>
      </c>
      <c r="P109" s="240"/>
      <c r="Q109" s="240"/>
      <c r="R109" s="240"/>
      <c r="S109" s="486">
        <f t="shared" si="38"/>
        <v>0</v>
      </c>
      <c r="T109" s="451">
        <f t="shared" si="22"/>
        <v>0</v>
      </c>
      <c r="U109" s="487">
        <f t="shared" si="39"/>
        <v>41.666666666666671</v>
      </c>
      <c r="V109" s="488">
        <f t="shared" si="40"/>
        <v>25</v>
      </c>
      <c r="W109" s="4"/>
      <c r="X109" s="3"/>
      <c r="Y109" s="77">
        <f t="shared" si="29"/>
        <v>9</v>
      </c>
      <c r="Z109" s="49"/>
      <c r="AA109" s="3"/>
      <c r="AB109" s="77" t="e">
        <f t="shared" si="18"/>
        <v>#N/A</v>
      </c>
      <c r="AC109" s="75" t="e">
        <f t="shared" si="19"/>
        <v>#N/A</v>
      </c>
      <c r="AD109" s="76">
        <f t="shared" si="20"/>
        <v>0</v>
      </c>
      <c r="AE109" s="77" t="e">
        <f t="shared" si="21"/>
        <v>#N/A</v>
      </c>
    </row>
    <row r="110" spans="1:31" ht="21" hidden="1" customHeight="1" thickBot="1" x14ac:dyDescent="0.25">
      <c r="A110" s="17" t="s">
        <v>172</v>
      </c>
      <c r="B110" s="208" t="s">
        <v>68</v>
      </c>
      <c r="C110" s="68" t="s">
        <v>368</v>
      </c>
      <c r="D110" s="187"/>
      <c r="E110" s="250">
        <v>8</v>
      </c>
      <c r="F110" s="47">
        <v>10</v>
      </c>
      <c r="G110" s="202">
        <v>5</v>
      </c>
      <c r="H110" s="202">
        <v>5</v>
      </c>
      <c r="I110" s="248">
        <v>5</v>
      </c>
      <c r="J110" s="194">
        <v>5</v>
      </c>
      <c r="K110" s="194">
        <v>10</v>
      </c>
      <c r="L110" s="248">
        <v>9</v>
      </c>
      <c r="M110" s="114"/>
      <c r="N110" s="177">
        <f t="shared" si="17"/>
        <v>57</v>
      </c>
      <c r="O110" s="416">
        <v>10</v>
      </c>
      <c r="P110" s="417">
        <v>10</v>
      </c>
      <c r="Q110" s="417"/>
      <c r="R110" s="417"/>
      <c r="S110" s="180">
        <f t="shared" si="38"/>
        <v>20</v>
      </c>
      <c r="T110" s="65">
        <f t="shared" si="22"/>
        <v>50</v>
      </c>
      <c r="U110" s="117">
        <f t="shared" si="39"/>
        <v>95</v>
      </c>
      <c r="V110" s="118">
        <f t="shared" si="40"/>
        <v>77</v>
      </c>
      <c r="W110" s="4"/>
      <c r="X110" s="3"/>
      <c r="Y110" s="77">
        <f t="shared" si="29"/>
        <v>9</v>
      </c>
      <c r="Z110" s="49"/>
      <c r="AA110" s="3"/>
      <c r="AB110" s="77" t="e">
        <f t="shared" si="18"/>
        <v>#N/A</v>
      </c>
      <c r="AC110" s="75" t="e">
        <f t="shared" si="19"/>
        <v>#N/A</v>
      </c>
      <c r="AD110" s="76">
        <f t="shared" si="20"/>
        <v>0</v>
      </c>
      <c r="AE110" s="77" t="e">
        <f t="shared" si="21"/>
        <v>#N/A</v>
      </c>
    </row>
    <row r="111" spans="1:31" ht="21" hidden="1" customHeight="1" thickBot="1" x14ac:dyDescent="0.3">
      <c r="A111" s="189" t="s">
        <v>172</v>
      </c>
      <c r="B111" s="606" t="s">
        <v>212</v>
      </c>
      <c r="C111" s="607" t="s">
        <v>117</v>
      </c>
      <c r="D111" s="621"/>
      <c r="E111" s="586">
        <v>8</v>
      </c>
      <c r="F111" s="609">
        <v>5</v>
      </c>
      <c r="G111" s="609">
        <v>4</v>
      </c>
      <c r="H111" s="609">
        <v>12</v>
      </c>
      <c r="I111" s="587">
        <v>5</v>
      </c>
      <c r="J111" s="609">
        <v>5</v>
      </c>
      <c r="K111" s="609">
        <v>3</v>
      </c>
      <c r="L111" s="587">
        <v>9</v>
      </c>
      <c r="M111" s="610"/>
      <c r="N111" s="611">
        <f t="shared" si="17"/>
        <v>51</v>
      </c>
      <c r="O111" s="680">
        <v>5</v>
      </c>
      <c r="P111" s="622"/>
      <c r="Q111" s="622"/>
      <c r="R111" s="622"/>
      <c r="S111" s="593">
        <f t="shared" si="38"/>
        <v>5</v>
      </c>
      <c r="T111" s="623">
        <f>S111/0.4</f>
        <v>12.5</v>
      </c>
      <c r="U111" s="624">
        <f t="shared" si="39"/>
        <v>85</v>
      </c>
      <c r="V111" s="625">
        <f t="shared" si="40"/>
        <v>56</v>
      </c>
      <c r="W111" s="5"/>
      <c r="X111" s="6"/>
      <c r="Y111" s="77">
        <f t="shared" si="29"/>
        <v>9</v>
      </c>
      <c r="Z111" s="50"/>
      <c r="AA111" s="6"/>
      <c r="AB111" s="77" t="e">
        <f t="shared" si="18"/>
        <v>#N/A</v>
      </c>
      <c r="AC111" s="75" t="e">
        <f t="shared" si="19"/>
        <v>#N/A</v>
      </c>
      <c r="AD111" s="76">
        <f t="shared" si="20"/>
        <v>0</v>
      </c>
      <c r="AE111" s="77" t="e">
        <f t="shared" si="21"/>
        <v>#N/A</v>
      </c>
    </row>
    <row r="112" spans="1:31" ht="21" hidden="1" customHeight="1" thickBot="1" x14ac:dyDescent="0.25">
      <c r="A112" s="96" t="s">
        <v>172</v>
      </c>
      <c r="B112" s="210" t="s">
        <v>40</v>
      </c>
      <c r="C112" s="190" t="s">
        <v>142</v>
      </c>
      <c r="D112" s="186"/>
      <c r="E112" s="250">
        <v>8</v>
      </c>
      <c r="F112" s="46">
        <v>10</v>
      </c>
      <c r="G112" s="201">
        <v>5</v>
      </c>
      <c r="H112" s="201">
        <v>5</v>
      </c>
      <c r="I112" s="248">
        <v>5</v>
      </c>
      <c r="J112" s="193">
        <v>5</v>
      </c>
      <c r="K112" s="193">
        <v>3</v>
      </c>
      <c r="L112" s="248">
        <v>9</v>
      </c>
      <c r="M112" s="116"/>
      <c r="N112" s="180">
        <f t="shared" si="17"/>
        <v>50</v>
      </c>
      <c r="O112" s="414">
        <v>10</v>
      </c>
      <c r="P112" s="415">
        <v>10</v>
      </c>
      <c r="Q112" s="415">
        <v>10</v>
      </c>
      <c r="R112" s="415">
        <v>7.5</v>
      </c>
      <c r="S112" s="180">
        <f t="shared" si="38"/>
        <v>37.5</v>
      </c>
      <c r="T112" s="66">
        <f t="shared" si="22"/>
        <v>93.75</v>
      </c>
      <c r="U112" s="146">
        <f t="shared" si="39"/>
        <v>83.333333333333343</v>
      </c>
      <c r="V112" s="192">
        <f t="shared" si="40"/>
        <v>87.5</v>
      </c>
      <c r="W112" s="8"/>
      <c r="X112" s="7"/>
      <c r="Y112" s="77">
        <f t="shared" si="29"/>
        <v>9</v>
      </c>
      <c r="Z112" s="75"/>
      <c r="AA112" s="7"/>
      <c r="AB112" s="77" t="e">
        <f t="shared" si="18"/>
        <v>#N/A</v>
      </c>
      <c r="AC112" s="75" t="e">
        <f t="shared" si="19"/>
        <v>#N/A</v>
      </c>
      <c r="AD112" s="76">
        <f t="shared" si="20"/>
        <v>0</v>
      </c>
      <c r="AE112" s="77" t="e">
        <f t="shared" si="21"/>
        <v>#N/A</v>
      </c>
    </row>
    <row r="113" spans="1:31" ht="21" hidden="1" customHeight="1" thickBot="1" x14ac:dyDescent="0.25">
      <c r="A113" s="17" t="s">
        <v>172</v>
      </c>
      <c r="B113" s="211" t="s">
        <v>42</v>
      </c>
      <c r="C113" s="69" t="s">
        <v>143</v>
      </c>
      <c r="D113" s="187"/>
      <c r="E113" s="250">
        <v>8</v>
      </c>
      <c r="F113" s="47">
        <v>10</v>
      </c>
      <c r="G113" s="202">
        <v>5</v>
      </c>
      <c r="H113" s="202">
        <v>4.5</v>
      </c>
      <c r="I113" s="248">
        <v>5</v>
      </c>
      <c r="J113" s="194">
        <v>5</v>
      </c>
      <c r="K113" s="194">
        <v>8.5</v>
      </c>
      <c r="L113" s="248">
        <v>9</v>
      </c>
      <c r="M113" s="114"/>
      <c r="N113" s="177">
        <f t="shared" si="17"/>
        <v>55</v>
      </c>
      <c r="O113" s="416">
        <v>10</v>
      </c>
      <c r="P113" s="417">
        <v>10</v>
      </c>
      <c r="Q113" s="417">
        <v>10</v>
      </c>
      <c r="R113" s="417">
        <v>7.5</v>
      </c>
      <c r="S113" s="180">
        <f t="shared" si="38"/>
        <v>37.5</v>
      </c>
      <c r="T113" s="65">
        <f t="shared" si="22"/>
        <v>93.75</v>
      </c>
      <c r="U113" s="117">
        <f t="shared" si="39"/>
        <v>91.666666666666671</v>
      </c>
      <c r="V113" s="118">
        <f t="shared" si="40"/>
        <v>92.5</v>
      </c>
      <c r="W113" s="4"/>
      <c r="X113" s="3"/>
      <c r="Y113" s="77">
        <f t="shared" si="29"/>
        <v>9</v>
      </c>
      <c r="Z113" s="49"/>
      <c r="AA113" s="3"/>
      <c r="AB113" s="77" t="e">
        <f t="shared" si="18"/>
        <v>#N/A</v>
      </c>
      <c r="AC113" s="75" t="e">
        <f t="shared" si="19"/>
        <v>#N/A</v>
      </c>
      <c r="AD113" s="76">
        <f t="shared" si="20"/>
        <v>0</v>
      </c>
      <c r="AE113" s="77" t="e">
        <f t="shared" si="21"/>
        <v>#N/A</v>
      </c>
    </row>
    <row r="114" spans="1:31" ht="21" hidden="1" customHeight="1" thickBot="1" x14ac:dyDescent="0.25">
      <c r="A114" s="17" t="s">
        <v>172</v>
      </c>
      <c r="B114" s="211" t="s">
        <v>44</v>
      </c>
      <c r="C114" s="69" t="s">
        <v>144</v>
      </c>
      <c r="D114" s="187"/>
      <c r="E114" s="250">
        <v>8</v>
      </c>
      <c r="F114" s="47">
        <v>10</v>
      </c>
      <c r="G114" s="202">
        <v>5</v>
      </c>
      <c r="H114" s="202">
        <v>4.5</v>
      </c>
      <c r="I114" s="248">
        <v>5</v>
      </c>
      <c r="J114" s="194">
        <v>5</v>
      </c>
      <c r="K114" s="194">
        <v>3</v>
      </c>
      <c r="L114" s="248">
        <v>9</v>
      </c>
      <c r="M114" s="114"/>
      <c r="N114" s="177">
        <f t="shared" si="17"/>
        <v>49.5</v>
      </c>
      <c r="O114" s="416">
        <v>10</v>
      </c>
      <c r="P114" s="417">
        <v>10</v>
      </c>
      <c r="Q114" s="417">
        <v>10</v>
      </c>
      <c r="R114" s="417">
        <v>7.5</v>
      </c>
      <c r="S114" s="180">
        <f t="shared" si="38"/>
        <v>37.5</v>
      </c>
      <c r="T114" s="65">
        <f t="shared" si="22"/>
        <v>93.75</v>
      </c>
      <c r="U114" s="117">
        <f t="shared" si="39"/>
        <v>82.5</v>
      </c>
      <c r="V114" s="118">
        <f t="shared" si="40"/>
        <v>87</v>
      </c>
      <c r="W114" s="4"/>
      <c r="X114" s="3"/>
      <c r="Y114" s="77">
        <f t="shared" si="29"/>
        <v>9</v>
      </c>
      <c r="Z114" s="49"/>
      <c r="AA114" s="3"/>
      <c r="AB114" s="77" t="e">
        <f t="shared" si="18"/>
        <v>#N/A</v>
      </c>
      <c r="AC114" s="75" t="e">
        <f t="shared" si="19"/>
        <v>#N/A</v>
      </c>
      <c r="AD114" s="76">
        <f t="shared" si="20"/>
        <v>0</v>
      </c>
      <c r="AE114" s="77" t="e">
        <f t="shared" si="21"/>
        <v>#N/A</v>
      </c>
    </row>
    <row r="115" spans="1:31" ht="21" hidden="1" customHeight="1" thickBot="1" x14ac:dyDescent="0.25">
      <c r="A115" s="17" t="s">
        <v>172</v>
      </c>
      <c r="B115" s="211" t="s">
        <v>46</v>
      </c>
      <c r="C115" s="617" t="s">
        <v>145</v>
      </c>
      <c r="D115" s="618"/>
      <c r="E115" s="586">
        <v>8</v>
      </c>
      <c r="F115" s="587">
        <v>5</v>
      </c>
      <c r="G115" s="587">
        <v>5</v>
      </c>
      <c r="H115" s="587">
        <v>4</v>
      </c>
      <c r="I115" s="587">
        <v>5</v>
      </c>
      <c r="J115" s="587">
        <v>3</v>
      </c>
      <c r="K115" s="587">
        <v>3</v>
      </c>
      <c r="L115" s="587">
        <v>9</v>
      </c>
      <c r="M115" s="588"/>
      <c r="N115" s="589">
        <f t="shared" si="17"/>
        <v>42</v>
      </c>
      <c r="O115" s="586">
        <v>3</v>
      </c>
      <c r="P115" s="587"/>
      <c r="Q115" s="587"/>
      <c r="R115" s="587"/>
      <c r="S115" s="593">
        <f t="shared" si="38"/>
        <v>3</v>
      </c>
      <c r="T115" s="586">
        <f t="shared" si="22"/>
        <v>7.5</v>
      </c>
      <c r="U115" s="594">
        <f t="shared" si="39"/>
        <v>70</v>
      </c>
      <c r="V115" s="595">
        <f t="shared" si="40"/>
        <v>45</v>
      </c>
      <c r="W115" s="4"/>
      <c r="X115" s="3"/>
      <c r="Y115" s="77">
        <f t="shared" si="29"/>
        <v>9</v>
      </c>
      <c r="Z115" s="49"/>
      <c r="AA115" s="3"/>
      <c r="AB115" s="77" t="e">
        <f t="shared" si="18"/>
        <v>#N/A</v>
      </c>
      <c r="AC115" s="75" t="e">
        <f t="shared" si="19"/>
        <v>#N/A</v>
      </c>
      <c r="AD115" s="76">
        <f t="shared" si="20"/>
        <v>0</v>
      </c>
      <c r="AE115" s="77" t="e">
        <f t="shared" si="21"/>
        <v>#N/A</v>
      </c>
    </row>
    <row r="116" spans="1:31" ht="21" hidden="1" customHeight="1" thickBot="1" x14ac:dyDescent="0.25">
      <c r="A116" s="17" t="s">
        <v>172</v>
      </c>
      <c r="B116" s="211" t="s">
        <v>48</v>
      </c>
      <c r="C116" s="617" t="s">
        <v>146</v>
      </c>
      <c r="D116" s="618"/>
      <c r="E116" s="586">
        <v>8</v>
      </c>
      <c r="F116" s="587">
        <v>5</v>
      </c>
      <c r="G116" s="587">
        <v>5</v>
      </c>
      <c r="H116" s="587">
        <v>5</v>
      </c>
      <c r="I116" s="587">
        <v>5</v>
      </c>
      <c r="J116" s="587">
        <v>5</v>
      </c>
      <c r="K116" s="587">
        <v>3</v>
      </c>
      <c r="L116" s="587">
        <v>9</v>
      </c>
      <c r="M116" s="588"/>
      <c r="N116" s="589">
        <f t="shared" si="17"/>
        <v>45</v>
      </c>
      <c r="O116" s="586">
        <v>3</v>
      </c>
      <c r="P116" s="587"/>
      <c r="Q116" s="587"/>
      <c r="R116" s="587"/>
      <c r="S116" s="593">
        <f t="shared" si="38"/>
        <v>3</v>
      </c>
      <c r="T116" s="586">
        <f t="shared" si="22"/>
        <v>7.5</v>
      </c>
      <c r="U116" s="594">
        <f t="shared" si="39"/>
        <v>75</v>
      </c>
      <c r="V116" s="595">
        <f t="shared" si="40"/>
        <v>48</v>
      </c>
      <c r="W116" s="4"/>
      <c r="X116" s="3"/>
      <c r="Y116" s="77">
        <f t="shared" si="29"/>
        <v>9</v>
      </c>
      <c r="Z116" s="49"/>
      <c r="AA116" s="3"/>
      <c r="AB116" s="77" t="e">
        <f t="shared" si="18"/>
        <v>#N/A</v>
      </c>
      <c r="AC116" s="75" t="e">
        <f t="shared" si="19"/>
        <v>#N/A</v>
      </c>
      <c r="AD116" s="76">
        <f t="shared" si="20"/>
        <v>0</v>
      </c>
      <c r="AE116" s="77" t="e">
        <f t="shared" si="21"/>
        <v>#N/A</v>
      </c>
    </row>
    <row r="117" spans="1:31" ht="21" hidden="1" customHeight="1" thickBot="1" x14ac:dyDescent="0.25">
      <c r="A117" s="17" t="s">
        <v>172</v>
      </c>
      <c r="B117" s="211" t="s">
        <v>50</v>
      </c>
      <c r="C117" s="69" t="s">
        <v>147</v>
      </c>
      <c r="D117" s="187"/>
      <c r="E117" s="250">
        <v>8</v>
      </c>
      <c r="F117" s="47">
        <v>10</v>
      </c>
      <c r="G117" s="202">
        <v>5</v>
      </c>
      <c r="H117" s="202">
        <v>5</v>
      </c>
      <c r="I117" s="248">
        <v>5</v>
      </c>
      <c r="J117" s="194">
        <v>5</v>
      </c>
      <c r="K117" s="194">
        <v>3</v>
      </c>
      <c r="L117" s="248">
        <v>9</v>
      </c>
      <c r="M117" s="114"/>
      <c r="N117" s="177">
        <f t="shared" si="17"/>
        <v>50</v>
      </c>
      <c r="O117" s="416">
        <v>10</v>
      </c>
      <c r="P117" s="417">
        <v>10</v>
      </c>
      <c r="Q117" s="417">
        <v>10</v>
      </c>
      <c r="R117" s="417"/>
      <c r="S117" s="180">
        <f t="shared" si="38"/>
        <v>30</v>
      </c>
      <c r="T117" s="65">
        <f t="shared" si="22"/>
        <v>75</v>
      </c>
      <c r="U117" s="117">
        <f t="shared" si="39"/>
        <v>83.333333333333343</v>
      </c>
      <c r="V117" s="118">
        <f t="shared" si="40"/>
        <v>80</v>
      </c>
      <c r="W117" s="4"/>
      <c r="X117" s="3"/>
      <c r="Y117" s="77">
        <f t="shared" si="29"/>
        <v>9</v>
      </c>
      <c r="Z117" s="49"/>
      <c r="AA117" s="3"/>
      <c r="AB117" s="77" t="e">
        <f t="shared" si="18"/>
        <v>#N/A</v>
      </c>
      <c r="AC117" s="75" t="e">
        <f t="shared" si="19"/>
        <v>#N/A</v>
      </c>
      <c r="AD117" s="76">
        <f t="shared" si="20"/>
        <v>0</v>
      </c>
      <c r="AE117" s="77" t="e">
        <f t="shared" si="21"/>
        <v>#N/A</v>
      </c>
    </row>
    <row r="118" spans="1:31" ht="21" hidden="1" customHeight="1" thickBot="1" x14ac:dyDescent="0.25">
      <c r="A118" s="17" t="s">
        <v>172</v>
      </c>
      <c r="B118" s="211" t="s">
        <v>52</v>
      </c>
      <c r="C118" s="69" t="s">
        <v>148</v>
      </c>
      <c r="D118" s="187"/>
      <c r="E118" s="250">
        <v>8</v>
      </c>
      <c r="F118" s="47">
        <v>10</v>
      </c>
      <c r="G118" s="202">
        <v>5</v>
      </c>
      <c r="H118" s="202">
        <v>4.5</v>
      </c>
      <c r="I118" s="248">
        <v>5</v>
      </c>
      <c r="J118" s="194">
        <v>5</v>
      </c>
      <c r="K118" s="194">
        <v>3</v>
      </c>
      <c r="L118" s="248">
        <v>9</v>
      </c>
      <c r="M118" s="114"/>
      <c r="N118" s="177">
        <f t="shared" si="17"/>
        <v>49.5</v>
      </c>
      <c r="O118" s="416">
        <v>10</v>
      </c>
      <c r="P118" s="417">
        <v>10</v>
      </c>
      <c r="Q118" s="417">
        <v>10</v>
      </c>
      <c r="R118" s="417">
        <v>7.5</v>
      </c>
      <c r="S118" s="180">
        <f t="shared" si="38"/>
        <v>37.5</v>
      </c>
      <c r="T118" s="65">
        <f t="shared" si="22"/>
        <v>93.75</v>
      </c>
      <c r="U118" s="117">
        <f t="shared" si="39"/>
        <v>82.5</v>
      </c>
      <c r="V118" s="118">
        <f t="shared" si="40"/>
        <v>87</v>
      </c>
      <c r="W118" s="4"/>
      <c r="X118" s="3"/>
      <c r="Y118" s="77">
        <f t="shared" si="29"/>
        <v>9</v>
      </c>
      <c r="Z118" s="49"/>
      <c r="AA118" s="3"/>
      <c r="AB118" s="77" t="e">
        <f t="shared" si="18"/>
        <v>#N/A</v>
      </c>
      <c r="AC118" s="75" t="e">
        <f t="shared" si="19"/>
        <v>#N/A</v>
      </c>
      <c r="AD118" s="76">
        <f t="shared" si="20"/>
        <v>0</v>
      </c>
      <c r="AE118" s="77" t="e">
        <f t="shared" si="21"/>
        <v>#N/A</v>
      </c>
    </row>
    <row r="119" spans="1:31" ht="21" hidden="1" customHeight="1" thickBot="1" x14ac:dyDescent="0.25">
      <c r="A119" s="17" t="s">
        <v>172</v>
      </c>
      <c r="B119" s="211" t="s">
        <v>54</v>
      </c>
      <c r="C119" s="69" t="s">
        <v>149</v>
      </c>
      <c r="D119" s="187"/>
      <c r="E119" s="250">
        <v>8</v>
      </c>
      <c r="F119" s="47">
        <v>10</v>
      </c>
      <c r="G119" s="202">
        <v>5</v>
      </c>
      <c r="H119" s="202">
        <v>4.5</v>
      </c>
      <c r="I119" s="248">
        <v>5</v>
      </c>
      <c r="J119" s="194">
        <v>5</v>
      </c>
      <c r="K119" s="194">
        <v>3</v>
      </c>
      <c r="L119" s="248">
        <v>9</v>
      </c>
      <c r="M119" s="114">
        <v>0.5</v>
      </c>
      <c r="N119" s="177">
        <f>SUM(E119:L119)+M119</f>
        <v>50</v>
      </c>
      <c r="O119" s="416">
        <v>10</v>
      </c>
      <c r="P119" s="417">
        <v>10</v>
      </c>
      <c r="Q119" s="417">
        <v>10</v>
      </c>
      <c r="R119" s="417"/>
      <c r="S119" s="180">
        <f t="shared" si="38"/>
        <v>30</v>
      </c>
      <c r="T119" s="65">
        <f t="shared" si="22"/>
        <v>75</v>
      </c>
      <c r="U119" s="117">
        <f t="shared" si="39"/>
        <v>83.333333333333343</v>
      </c>
      <c r="V119" s="118">
        <f t="shared" si="40"/>
        <v>80</v>
      </c>
      <c r="W119" s="4"/>
      <c r="X119" s="3"/>
      <c r="Y119" s="77">
        <f t="shared" si="29"/>
        <v>9</v>
      </c>
      <c r="Z119" s="49"/>
      <c r="AA119" s="3"/>
      <c r="AB119" s="77" t="e">
        <f t="shared" si="18"/>
        <v>#N/A</v>
      </c>
      <c r="AC119" s="75" t="e">
        <f t="shared" si="19"/>
        <v>#N/A</v>
      </c>
      <c r="AD119" s="76">
        <f t="shared" si="20"/>
        <v>0</v>
      </c>
      <c r="AE119" s="77" t="e">
        <f t="shared" si="21"/>
        <v>#N/A</v>
      </c>
    </row>
    <row r="120" spans="1:31" ht="21" hidden="1" customHeight="1" thickBot="1" x14ac:dyDescent="0.3">
      <c r="A120" s="97" t="s">
        <v>172</v>
      </c>
      <c r="B120" s="212" t="s">
        <v>56</v>
      </c>
      <c r="C120" s="70" t="s">
        <v>150</v>
      </c>
      <c r="D120" s="188"/>
      <c r="E120" s="255">
        <v>8</v>
      </c>
      <c r="F120" s="130">
        <v>5</v>
      </c>
      <c r="G120" s="203">
        <v>4.5</v>
      </c>
      <c r="H120" s="203">
        <v>4.5</v>
      </c>
      <c r="I120" s="256">
        <v>5</v>
      </c>
      <c r="J120" s="195">
        <v>5</v>
      </c>
      <c r="K120" s="195">
        <v>3</v>
      </c>
      <c r="L120" s="256">
        <v>9</v>
      </c>
      <c r="M120" s="131"/>
      <c r="N120" s="133">
        <f t="shared" si="17"/>
        <v>44</v>
      </c>
      <c r="O120" s="421">
        <v>3</v>
      </c>
      <c r="P120" s="422">
        <v>10</v>
      </c>
      <c r="Q120" s="422">
        <v>3</v>
      </c>
      <c r="R120" s="422"/>
      <c r="S120" s="213">
        <f t="shared" si="38"/>
        <v>16</v>
      </c>
      <c r="T120" s="132">
        <f t="shared" si="22"/>
        <v>40</v>
      </c>
      <c r="U120" s="140">
        <f t="shared" si="39"/>
        <v>73.333333333333343</v>
      </c>
      <c r="V120" s="141">
        <f t="shared" si="40"/>
        <v>60</v>
      </c>
      <c r="W120" s="5"/>
      <c r="X120" s="6"/>
      <c r="Y120" s="82">
        <f t="shared" si="29"/>
        <v>9</v>
      </c>
      <c r="Z120" s="50"/>
      <c r="AA120" s="6"/>
      <c r="AB120" s="82" t="e">
        <f t="shared" si="18"/>
        <v>#N/A</v>
      </c>
      <c r="AC120" s="83" t="e">
        <f t="shared" si="19"/>
        <v>#N/A</v>
      </c>
      <c r="AD120" s="84">
        <f t="shared" si="20"/>
        <v>0</v>
      </c>
      <c r="AE120" s="85" t="e">
        <f t="shared" si="21"/>
        <v>#N/A</v>
      </c>
    </row>
    <row r="121" spans="1:31" ht="21" hidden="1" customHeight="1" thickBot="1" x14ac:dyDescent="0.25">
      <c r="A121" s="37" t="s">
        <v>173</v>
      </c>
      <c r="B121" s="207" t="s">
        <v>23</v>
      </c>
      <c r="C121" s="233" t="s">
        <v>151</v>
      </c>
      <c r="D121" s="176"/>
      <c r="E121" s="249">
        <v>8</v>
      </c>
      <c r="F121" s="46">
        <v>5</v>
      </c>
      <c r="G121" s="201">
        <v>5</v>
      </c>
      <c r="H121" s="201">
        <v>4.5</v>
      </c>
      <c r="I121" s="247">
        <v>5</v>
      </c>
      <c r="J121" s="193">
        <v>5</v>
      </c>
      <c r="K121" s="198">
        <v>3</v>
      </c>
      <c r="L121" s="247">
        <v>9</v>
      </c>
      <c r="M121" s="116"/>
      <c r="N121" s="180">
        <f t="shared" si="17"/>
        <v>44.5</v>
      </c>
      <c r="O121" s="418">
        <v>10</v>
      </c>
      <c r="P121" s="419">
        <v>8</v>
      </c>
      <c r="Q121" s="419"/>
      <c r="R121" s="419"/>
      <c r="S121" s="116">
        <f t="shared" si="38"/>
        <v>18</v>
      </c>
      <c r="T121" s="64">
        <f t="shared" si="22"/>
        <v>45</v>
      </c>
      <c r="U121" s="136">
        <f t="shared" si="39"/>
        <v>74.166666666666671</v>
      </c>
      <c r="V121" s="137">
        <f t="shared" si="40"/>
        <v>62.5</v>
      </c>
      <c r="W121" s="156"/>
      <c r="X121" s="78"/>
      <c r="Y121" s="79">
        <f t="shared" si="29"/>
        <v>9</v>
      </c>
      <c r="Z121" s="57"/>
      <c r="AA121" s="22"/>
      <c r="AB121" s="56" t="e">
        <f t="shared" si="18"/>
        <v>#N/A</v>
      </c>
      <c r="AC121" s="57" t="e">
        <f t="shared" si="19"/>
        <v>#N/A</v>
      </c>
      <c r="AD121" s="78">
        <f t="shared" si="20"/>
        <v>0</v>
      </c>
      <c r="AE121" s="79" t="e">
        <f t="shared" si="21"/>
        <v>#N/A</v>
      </c>
    </row>
    <row r="122" spans="1:31" ht="21" hidden="1" customHeight="1" thickBot="1" x14ac:dyDescent="0.25">
      <c r="A122" s="18" t="s">
        <v>173</v>
      </c>
      <c r="B122" s="208" t="s">
        <v>25</v>
      </c>
      <c r="C122" s="234" t="s">
        <v>152</v>
      </c>
      <c r="D122" s="178"/>
      <c r="E122" s="250">
        <v>8</v>
      </c>
      <c r="F122" s="47">
        <v>10</v>
      </c>
      <c r="G122" s="202">
        <v>5</v>
      </c>
      <c r="H122" s="202">
        <v>4.5</v>
      </c>
      <c r="I122" s="248">
        <v>5</v>
      </c>
      <c r="J122" s="194">
        <v>5</v>
      </c>
      <c r="K122" s="199">
        <v>6</v>
      </c>
      <c r="L122" s="248">
        <v>9</v>
      </c>
      <c r="M122" s="114"/>
      <c r="N122" s="177">
        <f t="shared" si="17"/>
        <v>52.5</v>
      </c>
      <c r="O122" s="416">
        <v>10</v>
      </c>
      <c r="P122" s="417"/>
      <c r="Q122" s="417">
        <v>10</v>
      </c>
      <c r="R122" s="417"/>
      <c r="S122" s="116">
        <f t="shared" si="38"/>
        <v>20</v>
      </c>
      <c r="T122" s="65">
        <f t="shared" si="22"/>
        <v>50</v>
      </c>
      <c r="U122" s="117">
        <f t="shared" si="39"/>
        <v>87.5</v>
      </c>
      <c r="V122" s="118">
        <f t="shared" si="40"/>
        <v>72.5</v>
      </c>
      <c r="W122" s="157"/>
      <c r="X122" s="91"/>
      <c r="Y122" s="77">
        <f t="shared" si="29"/>
        <v>9</v>
      </c>
      <c r="Z122" s="49"/>
      <c r="AA122" s="3"/>
      <c r="AB122" s="86" t="e">
        <f t="shared" si="18"/>
        <v>#N/A</v>
      </c>
      <c r="AC122" s="75" t="e">
        <f t="shared" si="19"/>
        <v>#N/A</v>
      </c>
      <c r="AD122" s="76">
        <f t="shared" si="20"/>
        <v>0</v>
      </c>
      <c r="AE122" s="77" t="e">
        <f t="shared" si="21"/>
        <v>#N/A</v>
      </c>
    </row>
    <row r="123" spans="1:31" ht="21" hidden="1" customHeight="1" thickBot="1" x14ac:dyDescent="0.25">
      <c r="A123" s="18" t="s">
        <v>173</v>
      </c>
      <c r="B123" s="208" t="s">
        <v>27</v>
      </c>
      <c r="C123" s="234" t="s">
        <v>153</v>
      </c>
      <c r="D123" s="178"/>
      <c r="E123" s="250">
        <v>8</v>
      </c>
      <c r="F123" s="47">
        <v>10</v>
      </c>
      <c r="G123" s="202">
        <v>5</v>
      </c>
      <c r="H123" s="202">
        <v>5</v>
      </c>
      <c r="I123" s="248">
        <v>5</v>
      </c>
      <c r="J123" s="194">
        <v>5</v>
      </c>
      <c r="K123" s="199">
        <v>3</v>
      </c>
      <c r="L123" s="248">
        <v>9</v>
      </c>
      <c r="M123" s="114"/>
      <c r="N123" s="177">
        <f t="shared" si="17"/>
        <v>50</v>
      </c>
      <c r="O123" s="416">
        <v>10</v>
      </c>
      <c r="P123" s="417">
        <v>10</v>
      </c>
      <c r="Q123" s="417">
        <v>10</v>
      </c>
      <c r="R123" s="417">
        <v>7.5</v>
      </c>
      <c r="S123" s="116">
        <f t="shared" si="38"/>
        <v>37.5</v>
      </c>
      <c r="T123" s="65">
        <f t="shared" si="22"/>
        <v>93.75</v>
      </c>
      <c r="U123" s="117">
        <f t="shared" si="39"/>
        <v>83.333333333333343</v>
      </c>
      <c r="V123" s="118">
        <f t="shared" si="40"/>
        <v>87.5</v>
      </c>
      <c r="W123" s="157"/>
      <c r="X123" s="91"/>
      <c r="Y123" s="77">
        <f t="shared" si="29"/>
        <v>9</v>
      </c>
      <c r="Z123" s="49"/>
      <c r="AA123" s="3"/>
      <c r="AB123" s="86" t="e">
        <f t="shared" si="18"/>
        <v>#N/A</v>
      </c>
      <c r="AC123" s="75" t="e">
        <f t="shared" si="19"/>
        <v>#N/A</v>
      </c>
      <c r="AD123" s="76">
        <f t="shared" si="20"/>
        <v>0</v>
      </c>
      <c r="AE123" s="77" t="e">
        <f t="shared" si="21"/>
        <v>#N/A</v>
      </c>
    </row>
    <row r="124" spans="1:31" ht="21" hidden="1" customHeight="1" thickBot="1" x14ac:dyDescent="0.25">
      <c r="A124" s="18" t="s">
        <v>173</v>
      </c>
      <c r="B124" s="208" t="s">
        <v>29</v>
      </c>
      <c r="C124" s="234" t="s">
        <v>154</v>
      </c>
      <c r="D124" s="178"/>
      <c r="E124" s="250">
        <v>8</v>
      </c>
      <c r="F124" s="47">
        <v>5</v>
      </c>
      <c r="G124" s="202">
        <v>5</v>
      </c>
      <c r="H124" s="202">
        <v>5</v>
      </c>
      <c r="I124" s="248">
        <v>5</v>
      </c>
      <c r="J124" s="194">
        <v>5</v>
      </c>
      <c r="K124" s="199">
        <v>3</v>
      </c>
      <c r="L124" s="248">
        <v>9</v>
      </c>
      <c r="M124" s="114"/>
      <c r="N124" s="177">
        <f t="shared" si="17"/>
        <v>45</v>
      </c>
      <c r="O124" s="416">
        <v>10</v>
      </c>
      <c r="P124" s="417">
        <v>10</v>
      </c>
      <c r="Q124" s="417"/>
      <c r="R124" s="417"/>
      <c r="S124" s="116">
        <f t="shared" si="38"/>
        <v>20</v>
      </c>
      <c r="T124" s="65">
        <f t="shared" si="22"/>
        <v>50</v>
      </c>
      <c r="U124" s="117">
        <f t="shared" si="39"/>
        <v>75</v>
      </c>
      <c r="V124" s="118">
        <f t="shared" si="40"/>
        <v>65</v>
      </c>
      <c r="W124" s="157"/>
      <c r="X124" s="91"/>
      <c r="Y124" s="77">
        <f t="shared" si="29"/>
        <v>9</v>
      </c>
      <c r="Z124" s="49"/>
      <c r="AA124" s="3"/>
      <c r="AB124" s="86" t="e">
        <f t="shared" si="18"/>
        <v>#N/A</v>
      </c>
      <c r="AC124" s="75" t="e">
        <f t="shared" si="19"/>
        <v>#N/A</v>
      </c>
      <c r="AD124" s="76">
        <f t="shared" si="20"/>
        <v>0</v>
      </c>
      <c r="AE124" s="77" t="e">
        <f t="shared" si="21"/>
        <v>#N/A</v>
      </c>
    </row>
    <row r="125" spans="1:31" ht="21" hidden="1" customHeight="1" thickBot="1" x14ac:dyDescent="0.25">
      <c r="A125" s="18" t="s">
        <v>173</v>
      </c>
      <c r="B125" s="208" t="s">
        <v>34</v>
      </c>
      <c r="C125" s="234" t="s">
        <v>155</v>
      </c>
      <c r="D125" s="178"/>
      <c r="E125" s="250">
        <v>8</v>
      </c>
      <c r="F125" s="47">
        <v>10</v>
      </c>
      <c r="G125" s="202">
        <v>5</v>
      </c>
      <c r="H125" s="202">
        <v>4.5</v>
      </c>
      <c r="I125" s="248">
        <v>5</v>
      </c>
      <c r="J125" s="194">
        <v>5</v>
      </c>
      <c r="K125" s="199">
        <v>3</v>
      </c>
      <c r="L125" s="248">
        <v>9</v>
      </c>
      <c r="M125" s="114"/>
      <c r="N125" s="177">
        <f t="shared" si="17"/>
        <v>49.5</v>
      </c>
      <c r="O125" s="416">
        <v>10</v>
      </c>
      <c r="P125" s="417">
        <v>8</v>
      </c>
      <c r="Q125" s="417">
        <v>8</v>
      </c>
      <c r="R125" s="417">
        <v>7</v>
      </c>
      <c r="S125" s="116">
        <f t="shared" si="38"/>
        <v>33</v>
      </c>
      <c r="T125" s="65">
        <f t="shared" si="22"/>
        <v>82.5</v>
      </c>
      <c r="U125" s="117">
        <f t="shared" si="39"/>
        <v>82.5</v>
      </c>
      <c r="V125" s="118">
        <f t="shared" si="40"/>
        <v>82.5</v>
      </c>
      <c r="W125" s="157"/>
      <c r="X125" s="91"/>
      <c r="Y125" s="77">
        <f t="shared" si="29"/>
        <v>9</v>
      </c>
      <c r="Z125" s="49"/>
      <c r="AA125" s="3"/>
      <c r="AB125" s="86" t="e">
        <f t="shared" si="18"/>
        <v>#N/A</v>
      </c>
      <c r="AC125" s="75" t="e">
        <f t="shared" si="19"/>
        <v>#N/A</v>
      </c>
      <c r="AD125" s="76">
        <f t="shared" si="20"/>
        <v>0</v>
      </c>
      <c r="AE125" s="77" t="e">
        <f t="shared" si="21"/>
        <v>#N/A</v>
      </c>
    </row>
    <row r="126" spans="1:31" ht="21" hidden="1" customHeight="1" thickBot="1" x14ac:dyDescent="0.25">
      <c r="A126" s="483" t="s">
        <v>173</v>
      </c>
      <c r="B126" s="239" t="s">
        <v>36</v>
      </c>
      <c r="C126" s="676" t="s">
        <v>156</v>
      </c>
      <c r="D126" s="677"/>
      <c r="E126" s="451">
        <v>8</v>
      </c>
      <c r="F126" s="240">
        <v>5</v>
      </c>
      <c r="G126" s="678">
        <v>5</v>
      </c>
      <c r="H126" s="240">
        <v>5</v>
      </c>
      <c r="I126" s="240">
        <v>5</v>
      </c>
      <c r="J126" s="240">
        <v>5</v>
      </c>
      <c r="K126" s="452">
        <v>3</v>
      </c>
      <c r="L126" s="240">
        <v>9</v>
      </c>
      <c r="M126" s="241"/>
      <c r="N126" s="242">
        <f t="shared" si="17"/>
        <v>45</v>
      </c>
      <c r="O126" s="451">
        <v>3</v>
      </c>
      <c r="P126" s="240"/>
      <c r="Q126" s="240"/>
      <c r="R126" s="240"/>
      <c r="S126" s="497">
        <f t="shared" si="38"/>
        <v>3</v>
      </c>
      <c r="T126" s="451">
        <f t="shared" si="22"/>
        <v>7.5</v>
      </c>
      <c r="U126" s="487">
        <f t="shared" si="39"/>
        <v>75</v>
      </c>
      <c r="V126" s="488">
        <f t="shared" si="40"/>
        <v>48</v>
      </c>
      <c r="W126" s="157"/>
      <c r="X126" s="91"/>
      <c r="Y126" s="77">
        <f t="shared" si="29"/>
        <v>9</v>
      </c>
      <c r="Z126" s="49"/>
      <c r="AA126" s="3"/>
      <c r="AB126" s="86" t="e">
        <f t="shared" si="18"/>
        <v>#N/A</v>
      </c>
      <c r="AC126" s="75" t="e">
        <f t="shared" si="19"/>
        <v>#N/A</v>
      </c>
      <c r="AD126" s="76">
        <f t="shared" si="20"/>
        <v>0</v>
      </c>
      <c r="AE126" s="77" t="e">
        <f t="shared" si="21"/>
        <v>#N/A</v>
      </c>
    </row>
    <row r="127" spans="1:31" ht="21" hidden="1" customHeight="1" thickBot="1" x14ac:dyDescent="0.25">
      <c r="A127" s="18" t="s">
        <v>173</v>
      </c>
      <c r="B127" s="208" t="s">
        <v>38</v>
      </c>
      <c r="C127" s="234" t="s">
        <v>157</v>
      </c>
      <c r="D127" s="178"/>
      <c r="E127" s="250">
        <v>8</v>
      </c>
      <c r="F127" s="47">
        <v>10</v>
      </c>
      <c r="G127" s="202">
        <v>5</v>
      </c>
      <c r="H127" s="202">
        <v>5</v>
      </c>
      <c r="I127" s="248">
        <v>5</v>
      </c>
      <c r="J127" s="194">
        <v>5</v>
      </c>
      <c r="K127" s="199">
        <v>10</v>
      </c>
      <c r="L127" s="248">
        <v>9</v>
      </c>
      <c r="M127" s="114"/>
      <c r="N127" s="177">
        <f t="shared" si="17"/>
        <v>57</v>
      </c>
      <c r="O127" s="416">
        <v>10</v>
      </c>
      <c r="P127" s="417">
        <v>10</v>
      </c>
      <c r="Q127" s="417">
        <v>10</v>
      </c>
      <c r="R127" s="417">
        <v>7.5</v>
      </c>
      <c r="S127" s="116">
        <f t="shared" si="38"/>
        <v>37.5</v>
      </c>
      <c r="T127" s="65">
        <f t="shared" si="22"/>
        <v>93.75</v>
      </c>
      <c r="U127" s="117">
        <f t="shared" si="39"/>
        <v>95</v>
      </c>
      <c r="V127" s="118">
        <f t="shared" si="40"/>
        <v>94.5</v>
      </c>
      <c r="W127" s="157"/>
      <c r="X127" s="91"/>
      <c r="Y127" s="77">
        <f t="shared" si="29"/>
        <v>9</v>
      </c>
      <c r="Z127" s="49"/>
      <c r="AA127" s="3"/>
      <c r="AB127" s="86" t="e">
        <f t="shared" si="18"/>
        <v>#N/A</v>
      </c>
      <c r="AC127" s="75" t="e">
        <f t="shared" si="19"/>
        <v>#N/A</v>
      </c>
      <c r="AD127" s="76">
        <f t="shared" si="20"/>
        <v>0</v>
      </c>
      <c r="AE127" s="77" t="e">
        <f t="shared" si="21"/>
        <v>#N/A</v>
      </c>
    </row>
    <row r="128" spans="1:31" ht="21" hidden="1" customHeight="1" thickBot="1" x14ac:dyDescent="0.3">
      <c r="A128" s="489" t="s">
        <v>173</v>
      </c>
      <c r="B128" s="490" t="s">
        <v>68</v>
      </c>
      <c r="C128" s="491" t="s">
        <v>369</v>
      </c>
      <c r="D128" s="492"/>
      <c r="E128" s="451">
        <v>8</v>
      </c>
      <c r="F128" s="493"/>
      <c r="G128" s="493">
        <v>4</v>
      </c>
      <c r="H128" s="493">
        <v>0</v>
      </c>
      <c r="I128" s="240">
        <v>5</v>
      </c>
      <c r="J128" s="449">
        <v>4</v>
      </c>
      <c r="K128" s="494">
        <v>3</v>
      </c>
      <c r="L128" s="240">
        <v>9</v>
      </c>
      <c r="M128" s="450"/>
      <c r="N128" s="495">
        <f t="shared" si="17"/>
        <v>33</v>
      </c>
      <c r="O128" s="496"/>
      <c r="P128" s="493"/>
      <c r="Q128" s="493"/>
      <c r="R128" s="493"/>
      <c r="S128" s="497">
        <f t="shared" si="38"/>
        <v>0</v>
      </c>
      <c r="T128" s="496">
        <f t="shared" si="22"/>
        <v>0</v>
      </c>
      <c r="U128" s="498">
        <f t="shared" si="39"/>
        <v>55</v>
      </c>
      <c r="V128" s="499">
        <f t="shared" si="40"/>
        <v>33</v>
      </c>
      <c r="W128" s="158"/>
      <c r="X128" s="94"/>
      <c r="Y128" s="82">
        <f t="shared" si="29"/>
        <v>9</v>
      </c>
      <c r="Z128" s="50"/>
      <c r="AA128" s="6"/>
      <c r="AB128" s="88" t="e">
        <f t="shared" si="18"/>
        <v>#N/A</v>
      </c>
      <c r="AC128" s="80" t="e">
        <f t="shared" si="19"/>
        <v>#N/A</v>
      </c>
      <c r="AD128" s="81">
        <f t="shared" si="20"/>
        <v>0</v>
      </c>
      <c r="AE128" s="82" t="e">
        <f t="shared" si="21"/>
        <v>#N/A</v>
      </c>
    </row>
    <row r="129" spans="1:31" ht="21" hidden="1" customHeight="1" thickBot="1" x14ac:dyDescent="0.3">
      <c r="A129" s="500" t="s">
        <v>173</v>
      </c>
      <c r="B129" s="501" t="s">
        <v>391</v>
      </c>
      <c r="C129" s="502" t="s">
        <v>158</v>
      </c>
      <c r="D129" s="503"/>
      <c r="E129" s="451">
        <v>8</v>
      </c>
      <c r="F129" s="504">
        <v>5</v>
      </c>
      <c r="G129" s="504">
        <v>5</v>
      </c>
      <c r="H129" s="504">
        <v>0</v>
      </c>
      <c r="I129" s="240">
        <v>5</v>
      </c>
      <c r="J129" s="504">
        <v>3</v>
      </c>
      <c r="K129" s="505">
        <v>3</v>
      </c>
      <c r="L129" s="240">
        <v>9</v>
      </c>
      <c r="M129" s="497"/>
      <c r="N129" s="486">
        <f t="shared" si="17"/>
        <v>38</v>
      </c>
      <c r="O129" s="506"/>
      <c r="P129" s="504"/>
      <c r="Q129" s="504"/>
      <c r="R129" s="504"/>
      <c r="S129" s="497">
        <f t="shared" si="38"/>
        <v>0</v>
      </c>
      <c r="T129" s="506">
        <f t="shared" si="22"/>
        <v>0</v>
      </c>
      <c r="U129" s="507">
        <f t="shared" si="39"/>
        <v>63.333333333333336</v>
      </c>
      <c r="V129" s="508">
        <f t="shared" si="40"/>
        <v>38</v>
      </c>
      <c r="W129" s="156"/>
      <c r="X129" s="78"/>
      <c r="Y129" s="79">
        <f t="shared" si="29"/>
        <v>9</v>
      </c>
      <c r="Z129" s="57"/>
      <c r="AA129" s="22"/>
      <c r="AB129" s="56" t="e">
        <f t="shared" si="18"/>
        <v>#N/A</v>
      </c>
      <c r="AC129" s="57" t="e">
        <f t="shared" si="19"/>
        <v>#N/A</v>
      </c>
      <c r="AD129" s="78">
        <f t="shared" si="20"/>
        <v>0</v>
      </c>
      <c r="AE129" s="79" t="e">
        <f t="shared" si="21"/>
        <v>#N/A</v>
      </c>
    </row>
    <row r="130" spans="1:31" ht="21" hidden="1" customHeight="1" thickBot="1" x14ac:dyDescent="0.25">
      <c r="A130" s="18" t="s">
        <v>173</v>
      </c>
      <c r="B130" s="211" t="s">
        <v>42</v>
      </c>
      <c r="C130" s="235" t="s">
        <v>159</v>
      </c>
      <c r="D130" s="178"/>
      <c r="E130" s="250">
        <v>8</v>
      </c>
      <c r="F130" s="47">
        <v>10</v>
      </c>
      <c r="G130" s="202">
        <v>5</v>
      </c>
      <c r="H130" s="202">
        <v>5</v>
      </c>
      <c r="I130" s="248">
        <v>5</v>
      </c>
      <c r="J130" s="194">
        <v>5</v>
      </c>
      <c r="K130" s="199">
        <v>3</v>
      </c>
      <c r="L130" s="248">
        <v>9</v>
      </c>
      <c r="M130" s="114"/>
      <c r="N130" s="177">
        <f t="shared" si="17"/>
        <v>50</v>
      </c>
      <c r="O130" s="416">
        <v>10</v>
      </c>
      <c r="P130" s="417">
        <v>6</v>
      </c>
      <c r="Q130" s="417">
        <v>10</v>
      </c>
      <c r="R130" s="417"/>
      <c r="S130" s="116">
        <f t="shared" si="38"/>
        <v>26</v>
      </c>
      <c r="T130" s="65">
        <f t="shared" si="22"/>
        <v>65</v>
      </c>
      <c r="U130" s="117">
        <f t="shared" si="39"/>
        <v>83.333333333333343</v>
      </c>
      <c r="V130" s="118">
        <f t="shared" si="40"/>
        <v>76</v>
      </c>
      <c r="W130" s="157"/>
      <c r="X130" s="91"/>
      <c r="Y130" s="77">
        <f t="shared" si="29"/>
        <v>9</v>
      </c>
      <c r="Z130" s="49"/>
      <c r="AA130" s="3"/>
      <c r="AB130" s="86" t="e">
        <f t="shared" si="18"/>
        <v>#N/A</v>
      </c>
      <c r="AC130" s="75" t="e">
        <f t="shared" si="19"/>
        <v>#N/A</v>
      </c>
      <c r="AD130" s="76">
        <f t="shared" si="20"/>
        <v>0</v>
      </c>
      <c r="AE130" s="77" t="e">
        <f t="shared" si="21"/>
        <v>#N/A</v>
      </c>
    </row>
    <row r="131" spans="1:31" ht="21" hidden="1" customHeight="1" thickBot="1" x14ac:dyDescent="0.25">
      <c r="A131" s="18" t="s">
        <v>173</v>
      </c>
      <c r="B131" s="211" t="s">
        <v>44</v>
      </c>
      <c r="C131" s="627" t="s">
        <v>160</v>
      </c>
      <c r="D131" s="637"/>
      <c r="E131" s="586">
        <v>8</v>
      </c>
      <c r="F131" s="587">
        <v>5</v>
      </c>
      <c r="G131" s="587">
        <v>5</v>
      </c>
      <c r="H131" s="587">
        <v>5</v>
      </c>
      <c r="I131" s="587">
        <v>5</v>
      </c>
      <c r="J131" s="587">
        <v>5</v>
      </c>
      <c r="K131" s="636">
        <v>3</v>
      </c>
      <c r="L131" s="587">
        <v>9</v>
      </c>
      <c r="M131" s="588"/>
      <c r="N131" s="589">
        <f t="shared" si="17"/>
        <v>45</v>
      </c>
      <c r="O131" s="586">
        <v>3</v>
      </c>
      <c r="P131" s="587"/>
      <c r="Q131" s="587"/>
      <c r="R131" s="587"/>
      <c r="S131" s="603">
        <f t="shared" ref="S131:S140" si="41">SUM(O131:R131)</f>
        <v>3</v>
      </c>
      <c r="T131" s="586">
        <f t="shared" si="22"/>
        <v>7.5</v>
      </c>
      <c r="U131" s="594">
        <f t="shared" ref="U131:U140" si="42">N131/0.6</f>
        <v>75</v>
      </c>
      <c r="V131" s="595">
        <f t="shared" ref="V131:V140" si="43">N131+S131</f>
        <v>48</v>
      </c>
      <c r="W131" s="157"/>
      <c r="X131" s="91"/>
      <c r="Y131" s="77">
        <f t="shared" si="29"/>
        <v>9</v>
      </c>
      <c r="Z131" s="49"/>
      <c r="AA131" s="3"/>
      <c r="AB131" s="86" t="e">
        <f t="shared" si="18"/>
        <v>#N/A</v>
      </c>
      <c r="AC131" s="75" t="e">
        <f t="shared" si="19"/>
        <v>#N/A</v>
      </c>
      <c r="AD131" s="76">
        <f t="shared" si="20"/>
        <v>0</v>
      </c>
      <c r="AE131" s="77" t="e">
        <f t="shared" si="21"/>
        <v>#N/A</v>
      </c>
    </row>
    <row r="132" spans="1:31" ht="21" hidden="1" customHeight="1" thickBot="1" x14ac:dyDescent="0.25">
      <c r="A132" s="18" t="s">
        <v>173</v>
      </c>
      <c r="B132" s="211" t="s">
        <v>46</v>
      </c>
      <c r="C132" s="235" t="s">
        <v>161</v>
      </c>
      <c r="D132" s="178"/>
      <c r="E132" s="250">
        <v>8</v>
      </c>
      <c r="F132" s="47">
        <v>10</v>
      </c>
      <c r="G132" s="202">
        <v>5</v>
      </c>
      <c r="H132" s="202">
        <v>5</v>
      </c>
      <c r="I132" s="248">
        <v>5</v>
      </c>
      <c r="J132" s="194">
        <v>5</v>
      </c>
      <c r="K132" s="199">
        <v>3</v>
      </c>
      <c r="L132" s="248">
        <v>9</v>
      </c>
      <c r="M132" s="114"/>
      <c r="N132" s="177">
        <f t="shared" si="17"/>
        <v>50</v>
      </c>
      <c r="O132" s="416">
        <v>3</v>
      </c>
      <c r="P132" s="417">
        <v>8</v>
      </c>
      <c r="Q132" s="417"/>
      <c r="R132" s="417"/>
      <c r="S132" s="116">
        <f t="shared" si="41"/>
        <v>11</v>
      </c>
      <c r="T132" s="65">
        <f t="shared" si="22"/>
        <v>27.5</v>
      </c>
      <c r="U132" s="117">
        <f t="shared" si="42"/>
        <v>83.333333333333343</v>
      </c>
      <c r="V132" s="118">
        <f t="shared" si="43"/>
        <v>61</v>
      </c>
      <c r="W132" s="157"/>
      <c r="X132" s="91"/>
      <c r="Y132" s="77">
        <f t="shared" si="29"/>
        <v>9</v>
      </c>
      <c r="Z132" s="49"/>
      <c r="AA132" s="3"/>
      <c r="AB132" s="86" t="e">
        <f t="shared" si="18"/>
        <v>#N/A</v>
      </c>
      <c r="AC132" s="75" t="e">
        <f t="shared" si="19"/>
        <v>#N/A</v>
      </c>
      <c r="AD132" s="76">
        <f t="shared" si="20"/>
        <v>0</v>
      </c>
      <c r="AE132" s="77" t="e">
        <f t="shared" si="21"/>
        <v>#N/A</v>
      </c>
    </row>
    <row r="133" spans="1:31" ht="21" hidden="1" customHeight="1" thickBot="1" x14ac:dyDescent="0.25">
      <c r="A133" s="18" t="s">
        <v>173</v>
      </c>
      <c r="B133" s="211" t="s">
        <v>48</v>
      </c>
      <c r="C133" s="235" t="s">
        <v>162</v>
      </c>
      <c r="D133" s="178"/>
      <c r="E133" s="250">
        <v>8</v>
      </c>
      <c r="F133" s="47">
        <v>5</v>
      </c>
      <c r="G133" s="202">
        <v>5</v>
      </c>
      <c r="H133" s="202">
        <v>5</v>
      </c>
      <c r="I133" s="248">
        <v>5</v>
      </c>
      <c r="J133" s="194">
        <v>5</v>
      </c>
      <c r="K133" s="199">
        <v>3</v>
      </c>
      <c r="L133" s="248">
        <v>9</v>
      </c>
      <c r="M133" s="114"/>
      <c r="N133" s="177">
        <f t="shared" si="17"/>
        <v>45</v>
      </c>
      <c r="O133" s="416">
        <v>3</v>
      </c>
      <c r="P133" s="417">
        <v>7</v>
      </c>
      <c r="Q133" s="417">
        <v>10</v>
      </c>
      <c r="R133" s="417"/>
      <c r="S133" s="116">
        <f t="shared" si="41"/>
        <v>20</v>
      </c>
      <c r="T133" s="65">
        <f t="shared" si="22"/>
        <v>50</v>
      </c>
      <c r="U133" s="117">
        <f t="shared" si="42"/>
        <v>75</v>
      </c>
      <c r="V133" s="118">
        <f t="shared" si="43"/>
        <v>65</v>
      </c>
      <c r="W133" s="157"/>
      <c r="X133" s="91"/>
      <c r="Y133" s="77">
        <f t="shared" si="29"/>
        <v>9</v>
      </c>
      <c r="Z133" s="49"/>
      <c r="AA133" s="3"/>
      <c r="AB133" s="86" t="e">
        <f t="shared" si="18"/>
        <v>#N/A</v>
      </c>
      <c r="AC133" s="75" t="e">
        <f t="shared" si="19"/>
        <v>#N/A</v>
      </c>
      <c r="AD133" s="76">
        <f t="shared" si="20"/>
        <v>0</v>
      </c>
      <c r="AE133" s="77" t="e">
        <f t="shared" si="21"/>
        <v>#N/A</v>
      </c>
    </row>
    <row r="134" spans="1:31" ht="21" hidden="1" customHeight="1" thickBot="1" x14ac:dyDescent="0.25">
      <c r="A134" s="18" t="s">
        <v>173</v>
      </c>
      <c r="B134" s="211" t="s">
        <v>50</v>
      </c>
      <c r="C134" s="235" t="s">
        <v>163</v>
      </c>
      <c r="D134" s="178"/>
      <c r="E134" s="250">
        <v>8</v>
      </c>
      <c r="F134" s="47">
        <v>5</v>
      </c>
      <c r="G134" s="202">
        <v>5</v>
      </c>
      <c r="H134" s="202">
        <v>4.5</v>
      </c>
      <c r="I134" s="248">
        <v>5</v>
      </c>
      <c r="J134" s="194">
        <v>5</v>
      </c>
      <c r="K134" s="199">
        <v>3</v>
      </c>
      <c r="L134" s="248">
        <v>9</v>
      </c>
      <c r="M134" s="114"/>
      <c r="N134" s="177">
        <f t="shared" ref="N134:N140" si="44">SUM(E134:L134)</f>
        <v>44.5</v>
      </c>
      <c r="O134" s="416">
        <v>10</v>
      </c>
      <c r="P134" s="417">
        <v>7</v>
      </c>
      <c r="Q134" s="417">
        <v>10</v>
      </c>
      <c r="R134" s="417"/>
      <c r="S134" s="116">
        <f t="shared" si="41"/>
        <v>27</v>
      </c>
      <c r="T134" s="65">
        <f t="shared" si="22"/>
        <v>67.5</v>
      </c>
      <c r="U134" s="117">
        <f t="shared" si="42"/>
        <v>74.166666666666671</v>
      </c>
      <c r="V134" s="118">
        <f t="shared" si="43"/>
        <v>71.5</v>
      </c>
      <c r="W134" s="157"/>
      <c r="X134" s="91"/>
      <c r="Y134" s="77">
        <f t="shared" si="29"/>
        <v>9</v>
      </c>
      <c r="Z134" s="49"/>
      <c r="AA134" s="3"/>
      <c r="AB134" s="86" t="e">
        <f t="shared" si="18"/>
        <v>#N/A</v>
      </c>
      <c r="AC134" s="75" t="e">
        <f t="shared" si="19"/>
        <v>#N/A</v>
      </c>
      <c r="AD134" s="76">
        <f t="shared" si="20"/>
        <v>0</v>
      </c>
      <c r="AE134" s="77" t="e">
        <f t="shared" si="21"/>
        <v>#N/A</v>
      </c>
    </row>
    <row r="135" spans="1:31" ht="21" hidden="1" customHeight="1" thickBot="1" x14ac:dyDescent="0.25">
      <c r="A135" s="483" t="s">
        <v>173</v>
      </c>
      <c r="B135" s="509" t="s">
        <v>52</v>
      </c>
      <c r="C135" s="510" t="s">
        <v>164</v>
      </c>
      <c r="D135" s="511"/>
      <c r="E135" s="451">
        <v>8</v>
      </c>
      <c r="F135" s="512"/>
      <c r="G135" s="512">
        <v>0</v>
      </c>
      <c r="H135" s="512"/>
      <c r="I135" s="240">
        <v>5</v>
      </c>
      <c r="J135" s="240" t="s">
        <v>380</v>
      </c>
      <c r="K135" s="513">
        <v>3</v>
      </c>
      <c r="L135" s="240">
        <v>9</v>
      </c>
      <c r="M135" s="241"/>
      <c r="N135" s="242">
        <f t="shared" si="44"/>
        <v>25</v>
      </c>
      <c r="O135" s="514"/>
      <c r="P135" s="512"/>
      <c r="Q135" s="512"/>
      <c r="R135" s="512"/>
      <c r="S135" s="497">
        <f t="shared" si="41"/>
        <v>0</v>
      </c>
      <c r="T135" s="514">
        <f t="shared" si="22"/>
        <v>0</v>
      </c>
      <c r="U135" s="515">
        <f t="shared" si="42"/>
        <v>41.666666666666671</v>
      </c>
      <c r="V135" s="516">
        <f t="shared" si="43"/>
        <v>25</v>
      </c>
      <c r="W135" s="413"/>
      <c r="X135" s="110"/>
      <c r="Y135" s="77">
        <f t="shared" si="29"/>
        <v>9</v>
      </c>
      <c r="Z135" s="60"/>
      <c r="AA135" s="39"/>
      <c r="AB135" s="86" t="e">
        <f t="shared" si="18"/>
        <v>#N/A</v>
      </c>
      <c r="AC135" s="75" t="e">
        <f t="shared" si="19"/>
        <v>#N/A</v>
      </c>
      <c r="AD135" s="76">
        <f t="shared" si="20"/>
        <v>0</v>
      </c>
      <c r="AE135" s="77" t="e">
        <f t="shared" si="21"/>
        <v>#N/A</v>
      </c>
    </row>
    <row r="136" spans="1:31" ht="21" hidden="1" customHeight="1" thickBot="1" x14ac:dyDescent="0.25">
      <c r="A136" s="18" t="s">
        <v>173</v>
      </c>
      <c r="B136" s="211" t="s">
        <v>54</v>
      </c>
      <c r="C136" s="235" t="s">
        <v>165</v>
      </c>
      <c r="D136" s="178"/>
      <c r="E136" s="250">
        <v>8</v>
      </c>
      <c r="F136" s="47">
        <v>5</v>
      </c>
      <c r="G136" s="202">
        <v>4</v>
      </c>
      <c r="H136" s="202">
        <v>5</v>
      </c>
      <c r="I136" s="248">
        <v>5</v>
      </c>
      <c r="J136" s="194">
        <v>5</v>
      </c>
      <c r="K136" s="199">
        <v>3</v>
      </c>
      <c r="L136" s="248">
        <v>9</v>
      </c>
      <c r="M136" s="114"/>
      <c r="N136" s="177">
        <f t="shared" si="44"/>
        <v>44</v>
      </c>
      <c r="O136" s="416">
        <v>10</v>
      </c>
      <c r="P136" s="417"/>
      <c r="Q136" s="417">
        <v>10</v>
      </c>
      <c r="R136" s="417"/>
      <c r="S136" s="116">
        <f t="shared" si="41"/>
        <v>20</v>
      </c>
      <c r="T136" s="65">
        <f t="shared" ref="T136:T140" si="45">S136/0.4</f>
        <v>50</v>
      </c>
      <c r="U136" s="117">
        <f t="shared" si="42"/>
        <v>73.333333333333343</v>
      </c>
      <c r="V136" s="118">
        <f t="shared" si="43"/>
        <v>64</v>
      </c>
      <c r="W136" s="157"/>
      <c r="X136" s="91"/>
      <c r="Y136" s="77">
        <f t="shared" si="29"/>
        <v>9</v>
      </c>
      <c r="Z136" s="49"/>
      <c r="AA136" s="3"/>
      <c r="AB136" s="86" t="e">
        <f t="shared" ref="AB136:AB140" si="46">RANK(Z136,$Z$3:$Z$140)</f>
        <v>#N/A</v>
      </c>
      <c r="AC136" s="75" t="e">
        <f t="shared" ref="AC136:AC140" si="47">100.4-AB136*0.4</f>
        <v>#N/A</v>
      </c>
      <c r="AD136" s="76">
        <f t="shared" ref="AD136:AD140" si="48">Z136*5</f>
        <v>0</v>
      </c>
      <c r="AE136" s="77" t="e">
        <f t="shared" ref="AE136:AE140" si="49">MAX(AC136:AD136)</f>
        <v>#N/A</v>
      </c>
    </row>
    <row r="137" spans="1:31" ht="21" hidden="1" customHeight="1" thickBot="1" x14ac:dyDescent="0.25">
      <c r="A137" s="18" t="s">
        <v>173</v>
      </c>
      <c r="B137" s="211" t="s">
        <v>56</v>
      </c>
      <c r="C137" s="235" t="s">
        <v>166</v>
      </c>
      <c r="D137" s="172"/>
      <c r="E137" s="250">
        <v>8</v>
      </c>
      <c r="F137" s="47">
        <v>10</v>
      </c>
      <c r="G137" s="202">
        <v>4</v>
      </c>
      <c r="H137" s="202">
        <v>5</v>
      </c>
      <c r="I137" s="248">
        <v>5</v>
      </c>
      <c r="J137" s="194">
        <v>5</v>
      </c>
      <c r="K137" s="199">
        <v>3</v>
      </c>
      <c r="L137" s="248">
        <v>9</v>
      </c>
      <c r="M137" s="114"/>
      <c r="N137" s="177">
        <f t="shared" si="44"/>
        <v>49</v>
      </c>
      <c r="O137" s="416">
        <v>10</v>
      </c>
      <c r="P137" s="417">
        <v>5</v>
      </c>
      <c r="Q137" s="417">
        <v>10</v>
      </c>
      <c r="R137" s="417">
        <v>6</v>
      </c>
      <c r="S137" s="116">
        <f t="shared" si="41"/>
        <v>31</v>
      </c>
      <c r="T137" s="65">
        <f t="shared" si="45"/>
        <v>77.5</v>
      </c>
      <c r="U137" s="117">
        <f t="shared" si="42"/>
        <v>81.666666666666671</v>
      </c>
      <c r="V137" s="118">
        <f t="shared" si="43"/>
        <v>80</v>
      </c>
      <c r="W137" s="157"/>
      <c r="X137" s="91"/>
      <c r="Y137" s="77">
        <f t="shared" si="29"/>
        <v>9</v>
      </c>
      <c r="Z137" s="49"/>
      <c r="AA137" s="3"/>
      <c r="AB137" s="86" t="e">
        <f t="shared" si="46"/>
        <v>#N/A</v>
      </c>
      <c r="AC137" s="75" t="e">
        <f t="shared" si="47"/>
        <v>#N/A</v>
      </c>
      <c r="AD137" s="76">
        <f t="shared" si="48"/>
        <v>0</v>
      </c>
      <c r="AE137" s="77" t="e">
        <f t="shared" si="49"/>
        <v>#N/A</v>
      </c>
    </row>
    <row r="138" spans="1:31" ht="21" hidden="1" customHeight="1" thickBot="1" x14ac:dyDescent="0.25">
      <c r="A138" s="18" t="s">
        <v>173</v>
      </c>
      <c r="B138" s="211" t="s">
        <v>78</v>
      </c>
      <c r="C138" s="235" t="s">
        <v>167</v>
      </c>
      <c r="D138" s="172"/>
      <c r="E138" s="250">
        <v>8</v>
      </c>
      <c r="F138" s="47">
        <v>5</v>
      </c>
      <c r="G138" s="202">
        <v>5</v>
      </c>
      <c r="H138" s="202">
        <v>5</v>
      </c>
      <c r="I138" s="248">
        <v>5</v>
      </c>
      <c r="J138" s="194">
        <v>5</v>
      </c>
      <c r="K138" s="199">
        <v>3</v>
      </c>
      <c r="L138" s="248">
        <v>9</v>
      </c>
      <c r="M138" s="114"/>
      <c r="N138" s="177">
        <f t="shared" si="44"/>
        <v>45</v>
      </c>
      <c r="O138" s="416">
        <v>10</v>
      </c>
      <c r="P138" s="417">
        <v>7</v>
      </c>
      <c r="Q138" s="417">
        <v>8</v>
      </c>
      <c r="R138" s="417">
        <v>5</v>
      </c>
      <c r="S138" s="116">
        <f t="shared" si="41"/>
        <v>30</v>
      </c>
      <c r="T138" s="65">
        <f t="shared" si="45"/>
        <v>75</v>
      </c>
      <c r="U138" s="117">
        <f t="shared" si="42"/>
        <v>75</v>
      </c>
      <c r="V138" s="118">
        <f t="shared" si="43"/>
        <v>75</v>
      </c>
      <c r="W138" s="157"/>
      <c r="X138" s="91"/>
      <c r="Y138" s="77">
        <f t="shared" si="29"/>
        <v>9</v>
      </c>
      <c r="Z138" s="49"/>
      <c r="AA138" s="3"/>
      <c r="AB138" s="86" t="e">
        <f t="shared" si="46"/>
        <v>#N/A</v>
      </c>
      <c r="AC138" s="75" t="e">
        <f t="shared" si="47"/>
        <v>#N/A</v>
      </c>
      <c r="AD138" s="76">
        <f t="shared" si="48"/>
        <v>0</v>
      </c>
      <c r="AE138" s="77" t="e">
        <f t="shared" si="49"/>
        <v>#N/A</v>
      </c>
    </row>
    <row r="139" spans="1:31" ht="21" hidden="1" customHeight="1" thickBot="1" x14ac:dyDescent="0.25">
      <c r="A139" s="18" t="s">
        <v>174</v>
      </c>
      <c r="B139" s="211" t="s">
        <v>132</v>
      </c>
      <c r="C139" s="235" t="s">
        <v>370</v>
      </c>
      <c r="D139" s="178"/>
      <c r="E139" s="250">
        <v>8</v>
      </c>
      <c r="F139" s="47">
        <v>5</v>
      </c>
      <c r="G139" s="202">
        <v>5</v>
      </c>
      <c r="H139" s="202">
        <v>5</v>
      </c>
      <c r="I139" s="248">
        <v>5</v>
      </c>
      <c r="J139" s="194">
        <v>5</v>
      </c>
      <c r="K139" s="199">
        <v>3</v>
      </c>
      <c r="L139" s="248">
        <v>9</v>
      </c>
      <c r="M139" s="114"/>
      <c r="N139" s="177">
        <f t="shared" si="44"/>
        <v>45</v>
      </c>
      <c r="O139" s="416">
        <v>3</v>
      </c>
      <c r="P139" s="417">
        <v>10</v>
      </c>
      <c r="Q139" s="417">
        <v>10</v>
      </c>
      <c r="R139" s="417">
        <v>7.5</v>
      </c>
      <c r="S139" s="116">
        <f t="shared" si="41"/>
        <v>30.5</v>
      </c>
      <c r="T139" s="65">
        <f t="shared" si="45"/>
        <v>76.25</v>
      </c>
      <c r="U139" s="117">
        <f t="shared" si="42"/>
        <v>75</v>
      </c>
      <c r="V139" s="118">
        <f t="shared" si="43"/>
        <v>75.5</v>
      </c>
      <c r="W139" s="157"/>
      <c r="X139" s="91"/>
      <c r="Y139" s="77">
        <f t="shared" si="29"/>
        <v>9</v>
      </c>
      <c r="Z139" s="49"/>
      <c r="AA139" s="3"/>
      <c r="AB139" s="86" t="e">
        <f t="shared" si="46"/>
        <v>#N/A</v>
      </c>
      <c r="AC139" s="75" t="e">
        <f t="shared" si="47"/>
        <v>#N/A</v>
      </c>
      <c r="AD139" s="76">
        <f t="shared" si="48"/>
        <v>0</v>
      </c>
      <c r="AE139" s="77" t="e">
        <f t="shared" si="49"/>
        <v>#N/A</v>
      </c>
    </row>
    <row r="140" spans="1:31" ht="21" hidden="1" customHeight="1" thickBot="1" x14ac:dyDescent="0.3">
      <c r="A140" s="19" t="s">
        <v>173</v>
      </c>
      <c r="B140" s="212" t="s">
        <v>199</v>
      </c>
      <c r="C140" s="254" t="s">
        <v>371</v>
      </c>
      <c r="D140" s="181"/>
      <c r="E140" s="255">
        <v>8</v>
      </c>
      <c r="F140" s="130">
        <v>5</v>
      </c>
      <c r="G140" s="203">
        <v>5</v>
      </c>
      <c r="H140" s="203">
        <v>5</v>
      </c>
      <c r="I140" s="256">
        <v>5</v>
      </c>
      <c r="J140" s="200">
        <v>5</v>
      </c>
      <c r="K140" s="200">
        <v>3</v>
      </c>
      <c r="L140" s="256">
        <v>9</v>
      </c>
      <c r="M140" s="131"/>
      <c r="N140" s="133">
        <f t="shared" si="44"/>
        <v>45</v>
      </c>
      <c r="O140" s="421">
        <v>3</v>
      </c>
      <c r="P140" s="422">
        <v>7</v>
      </c>
      <c r="Q140" s="422">
        <v>6</v>
      </c>
      <c r="R140" s="422"/>
      <c r="S140" s="215">
        <f t="shared" si="41"/>
        <v>16</v>
      </c>
      <c r="T140" s="132">
        <f t="shared" si="45"/>
        <v>40</v>
      </c>
      <c r="U140" s="140">
        <f t="shared" si="42"/>
        <v>75</v>
      </c>
      <c r="V140" s="141">
        <f t="shared" si="43"/>
        <v>61</v>
      </c>
      <c r="W140" s="158"/>
      <c r="X140" s="94"/>
      <c r="Y140" s="82">
        <f t="shared" si="29"/>
        <v>9</v>
      </c>
      <c r="Z140" s="50"/>
      <c r="AA140" s="6"/>
      <c r="AB140" s="88" t="e">
        <f t="shared" si="46"/>
        <v>#N/A</v>
      </c>
      <c r="AC140" s="80" t="e">
        <f t="shared" si="47"/>
        <v>#N/A</v>
      </c>
      <c r="AD140" s="81">
        <f t="shared" si="48"/>
        <v>0</v>
      </c>
      <c r="AE140" s="82" t="e">
        <f t="shared" si="49"/>
        <v>#N/A</v>
      </c>
    </row>
    <row r="141" spans="1:31" hidden="1" x14ac:dyDescent="0.25">
      <c r="N141" s="45"/>
    </row>
    <row r="142" spans="1:31" hidden="1" x14ac:dyDescent="0.25">
      <c r="N142" s="45"/>
    </row>
    <row r="143" spans="1:31" hidden="1" x14ac:dyDescent="0.25">
      <c r="N143" s="45"/>
    </row>
    <row r="144" spans="1:31" hidden="1" x14ac:dyDescent="0.25">
      <c r="F144" s="111"/>
      <c r="N144" s="45"/>
    </row>
    <row r="145" spans="14:14" x14ac:dyDescent="0.25">
      <c r="N145" s="45"/>
    </row>
  </sheetData>
  <autoFilter ref="A1:A144">
    <filterColumn colId="0">
      <filters>
        <filter val="804"/>
        <filter val="班級"/>
      </filters>
    </filterColumn>
  </autoFilter>
  <mergeCells count="5">
    <mergeCell ref="Z1:AE1"/>
    <mergeCell ref="B1:C1"/>
    <mergeCell ref="E1:M1"/>
    <mergeCell ref="O1:R1"/>
    <mergeCell ref="X1:Y1"/>
  </mergeCells>
  <phoneticPr fontId="1" type="noConversion"/>
  <conditionalFormatting sqref="F2">
    <cfRule type="cellIs" dxfId="140" priority="149" operator="equal">
      <formula>10</formula>
    </cfRule>
    <cfRule type="cellIs" dxfId="139" priority="150" operator="between">
      <formula>6</formula>
      <formula>9.9</formula>
    </cfRule>
    <cfRule type="cellIs" dxfId="138" priority="151" operator="between">
      <formula>0</formula>
      <formula>5.99</formula>
    </cfRule>
  </conditionalFormatting>
  <conditionalFormatting sqref="E2">
    <cfRule type="cellIs" dxfId="137" priority="148" operator="equal">
      <formula>35</formula>
    </cfRule>
  </conditionalFormatting>
  <conditionalFormatting sqref="T1:T2">
    <cfRule type="cellIs" dxfId="136" priority="147" operator="between">
      <formula>90</formula>
      <formula>99</formula>
    </cfRule>
  </conditionalFormatting>
  <conditionalFormatting sqref="D1:D2">
    <cfRule type="cellIs" dxfId="135" priority="146" operator="equal">
      <formula>"警告壹支"</formula>
    </cfRule>
  </conditionalFormatting>
  <conditionalFormatting sqref="I2:K2">
    <cfRule type="cellIs" dxfId="134" priority="143" operator="equal">
      <formula>100</formula>
    </cfRule>
    <cfRule type="cellIs" dxfId="133" priority="144" operator="between">
      <formula>60</formula>
      <formula>99.9</formula>
    </cfRule>
    <cfRule type="cellIs" dxfId="132" priority="145" operator="between">
      <formula>0</formula>
      <formula>59.999</formula>
    </cfRule>
  </conditionalFormatting>
  <conditionalFormatting sqref="L2">
    <cfRule type="cellIs" dxfId="131" priority="140" operator="equal">
      <formula>100</formula>
    </cfRule>
    <cfRule type="cellIs" dxfId="130" priority="141" operator="between">
      <formula>60</formula>
      <formula>99.9</formula>
    </cfRule>
    <cfRule type="cellIs" dxfId="129" priority="142" operator="between">
      <formula>0</formula>
      <formula>59.999</formula>
    </cfRule>
  </conditionalFormatting>
  <conditionalFormatting sqref="H3:H11 H29:H34 H122:H124 H116:H120 H104:H114 H39:H64 H16 H19:H23 H72:H73 H67 H75:H79 H81:H86 H126:H131 H138:H140 H69:H70 H88:H102 H133:H136 H13:H14 H25">
    <cfRule type="cellIs" dxfId="128" priority="137" operator="between">
      <formula>9.5</formula>
      <formula>9.9</formula>
    </cfRule>
    <cfRule type="cellIs" dxfId="127" priority="138" operator="equal">
      <formula>10</formula>
    </cfRule>
  </conditionalFormatting>
  <conditionalFormatting sqref="H3:H11 H29:H34 H122:H124 H116:H120 H104:H114 H39:H64 H16 H19:H23 H72:H73 H67 H75:H79 H81:H86 H126:H131 H138:H140 H69:H70 H88:H102 H133:H136 H13:H14 H25">
    <cfRule type="cellIs" dxfId="126" priority="136" operator="lessThan">
      <formula>6</formula>
    </cfRule>
  </conditionalFormatting>
  <conditionalFormatting sqref="T3:V11 T16:V16 T19:V23 T72:V73 T67:V67 T75:V79 T29:V64 T81:V86 T126:V131 T138:V140 T69:V70 T88:V124 T133:V136 T13:V14 T25:V26">
    <cfRule type="cellIs" dxfId="125" priority="132" operator="greaterThan">
      <formula>97</formula>
    </cfRule>
    <cfRule type="cellIs" dxfId="124" priority="133" operator="between">
      <formula>85</formula>
      <formula>97</formula>
    </cfRule>
    <cfRule type="cellIs" dxfId="123" priority="134" operator="lessThan">
      <formula>60</formula>
    </cfRule>
  </conditionalFormatting>
  <conditionalFormatting sqref="H38">
    <cfRule type="cellIs" dxfId="122" priority="130" operator="between">
      <formula>9.5</formula>
      <formula>9.9</formula>
    </cfRule>
    <cfRule type="cellIs" dxfId="121" priority="131" operator="equal">
      <formula>10</formula>
    </cfRule>
  </conditionalFormatting>
  <conditionalFormatting sqref="H38">
    <cfRule type="cellIs" dxfId="120" priority="129" operator="lessThan">
      <formula>6</formula>
    </cfRule>
  </conditionalFormatting>
  <conditionalFormatting sqref="H26">
    <cfRule type="cellIs" dxfId="119" priority="125" operator="between">
      <formula>9.5</formula>
      <formula>9.9</formula>
    </cfRule>
    <cfRule type="cellIs" dxfId="118" priority="126" operator="equal">
      <formula>10</formula>
    </cfRule>
  </conditionalFormatting>
  <conditionalFormatting sqref="H26">
    <cfRule type="cellIs" dxfId="117" priority="124" operator="lessThan">
      <formula>6</formula>
    </cfRule>
  </conditionalFormatting>
  <conditionalFormatting sqref="H35:H37">
    <cfRule type="cellIs" dxfId="116" priority="120" operator="between">
      <formula>9.5</formula>
      <formula>9.9</formula>
    </cfRule>
    <cfRule type="cellIs" dxfId="115" priority="121" operator="equal">
      <formula>10</formula>
    </cfRule>
  </conditionalFormatting>
  <conditionalFormatting sqref="H35:H37">
    <cfRule type="cellIs" dxfId="114" priority="119" operator="lessThan">
      <formula>6</formula>
    </cfRule>
  </conditionalFormatting>
  <conditionalFormatting sqref="H115">
    <cfRule type="cellIs" dxfId="113" priority="116" operator="between">
      <formula>9.5</formula>
      <formula>9.9</formula>
    </cfRule>
    <cfRule type="cellIs" dxfId="112" priority="117" operator="equal">
      <formula>10</formula>
    </cfRule>
  </conditionalFormatting>
  <conditionalFormatting sqref="H115">
    <cfRule type="cellIs" dxfId="111" priority="115" operator="lessThan">
      <formula>6</formula>
    </cfRule>
  </conditionalFormatting>
  <conditionalFormatting sqref="H103">
    <cfRule type="cellIs" dxfId="110" priority="113" operator="between">
      <formula>9.5</formula>
      <formula>9.9</formula>
    </cfRule>
    <cfRule type="cellIs" dxfId="109" priority="114" operator="equal">
      <formula>10</formula>
    </cfRule>
  </conditionalFormatting>
  <conditionalFormatting sqref="H103">
    <cfRule type="cellIs" dxfId="108" priority="112" operator="lessThan">
      <formula>6</formula>
    </cfRule>
  </conditionalFormatting>
  <conditionalFormatting sqref="H15">
    <cfRule type="cellIs" dxfId="107" priority="104" operator="between">
      <formula>9.5</formula>
      <formula>9.9</formula>
    </cfRule>
    <cfRule type="cellIs" dxfId="106" priority="105" operator="equal">
      <formula>10</formula>
    </cfRule>
  </conditionalFormatting>
  <conditionalFormatting sqref="H15">
    <cfRule type="cellIs" dxfId="105" priority="103" operator="lessThan">
      <formula>6</formula>
    </cfRule>
  </conditionalFormatting>
  <conditionalFormatting sqref="T15:V15">
    <cfRule type="cellIs" dxfId="104" priority="100" operator="greaterThan">
      <formula>97</formula>
    </cfRule>
    <cfRule type="cellIs" dxfId="103" priority="101" operator="between">
      <formula>85</formula>
      <formula>97</formula>
    </cfRule>
    <cfRule type="cellIs" dxfId="102" priority="102" operator="lessThan">
      <formula>60</formula>
    </cfRule>
  </conditionalFormatting>
  <conditionalFormatting sqref="H18">
    <cfRule type="cellIs" dxfId="101" priority="98" operator="between">
      <formula>9.5</formula>
      <formula>9.9</formula>
    </cfRule>
    <cfRule type="cellIs" dxfId="100" priority="99" operator="equal">
      <formula>10</formula>
    </cfRule>
  </conditionalFormatting>
  <conditionalFormatting sqref="H18">
    <cfRule type="cellIs" dxfId="99" priority="97" operator="lessThan">
      <formula>6</formula>
    </cfRule>
  </conditionalFormatting>
  <conditionalFormatting sqref="T18:V18">
    <cfRule type="cellIs" dxfId="98" priority="94" operator="greaterThan">
      <formula>97</formula>
    </cfRule>
    <cfRule type="cellIs" dxfId="97" priority="95" operator="between">
      <formula>85</formula>
      <formula>97</formula>
    </cfRule>
    <cfRule type="cellIs" dxfId="96" priority="96" operator="lessThan">
      <formula>60</formula>
    </cfRule>
  </conditionalFormatting>
  <conditionalFormatting sqref="H71">
    <cfRule type="cellIs" dxfId="95" priority="92" operator="between">
      <formula>9.5</formula>
      <formula>9.9</formula>
    </cfRule>
    <cfRule type="cellIs" dxfId="94" priority="93" operator="equal">
      <formula>10</formula>
    </cfRule>
  </conditionalFormatting>
  <conditionalFormatting sqref="H71">
    <cfRule type="cellIs" dxfId="93" priority="91" operator="lessThan">
      <formula>6</formula>
    </cfRule>
  </conditionalFormatting>
  <conditionalFormatting sqref="T71:V71">
    <cfRule type="cellIs" dxfId="92" priority="88" operator="greaterThan">
      <formula>97</formula>
    </cfRule>
    <cfRule type="cellIs" dxfId="91" priority="89" operator="between">
      <formula>85</formula>
      <formula>97</formula>
    </cfRule>
    <cfRule type="cellIs" dxfId="90" priority="90" operator="lessThan">
      <formula>60</formula>
    </cfRule>
  </conditionalFormatting>
  <conditionalFormatting sqref="H65">
    <cfRule type="cellIs" dxfId="89" priority="86" operator="between">
      <formula>9.5</formula>
      <formula>9.9</formula>
    </cfRule>
    <cfRule type="cellIs" dxfId="88" priority="87" operator="equal">
      <formula>10</formula>
    </cfRule>
  </conditionalFormatting>
  <conditionalFormatting sqref="H65">
    <cfRule type="cellIs" dxfId="87" priority="85" operator="lessThan">
      <formula>6</formula>
    </cfRule>
  </conditionalFormatting>
  <conditionalFormatting sqref="T65:V65">
    <cfRule type="cellIs" dxfId="86" priority="82" operator="greaterThan">
      <formula>97</formula>
    </cfRule>
    <cfRule type="cellIs" dxfId="85" priority="83" operator="between">
      <formula>85</formula>
      <formula>97</formula>
    </cfRule>
    <cfRule type="cellIs" dxfId="84" priority="84" operator="lessThan">
      <formula>60</formula>
    </cfRule>
  </conditionalFormatting>
  <conditionalFormatting sqref="H74">
    <cfRule type="cellIs" dxfId="83" priority="80" operator="between">
      <formula>9.5</formula>
      <formula>9.9</formula>
    </cfRule>
    <cfRule type="cellIs" dxfId="82" priority="81" operator="equal">
      <formula>10</formula>
    </cfRule>
  </conditionalFormatting>
  <conditionalFormatting sqref="H74">
    <cfRule type="cellIs" dxfId="81" priority="79" operator="lessThan">
      <formula>6</formula>
    </cfRule>
  </conditionalFormatting>
  <conditionalFormatting sqref="T74:V74">
    <cfRule type="cellIs" dxfId="80" priority="76" operator="greaterThan">
      <formula>97</formula>
    </cfRule>
    <cfRule type="cellIs" dxfId="79" priority="77" operator="between">
      <formula>85</formula>
      <formula>97</formula>
    </cfRule>
    <cfRule type="cellIs" dxfId="78" priority="78" operator="lessThan">
      <formula>60</formula>
    </cfRule>
  </conditionalFormatting>
  <conditionalFormatting sqref="H27">
    <cfRule type="cellIs" dxfId="77" priority="74" operator="between">
      <formula>9.5</formula>
      <formula>9.9</formula>
    </cfRule>
    <cfRule type="cellIs" dxfId="76" priority="75" operator="equal">
      <formula>10</formula>
    </cfRule>
  </conditionalFormatting>
  <conditionalFormatting sqref="H27">
    <cfRule type="cellIs" dxfId="75" priority="73" operator="lessThan">
      <formula>6</formula>
    </cfRule>
  </conditionalFormatting>
  <conditionalFormatting sqref="T27:V27">
    <cfRule type="cellIs" dxfId="74" priority="70" operator="greaterThan">
      <formula>97</formula>
    </cfRule>
    <cfRule type="cellIs" dxfId="73" priority="71" operator="between">
      <formula>85</formula>
      <formula>97</formula>
    </cfRule>
    <cfRule type="cellIs" dxfId="72" priority="72" operator="lessThan">
      <formula>60</formula>
    </cfRule>
  </conditionalFormatting>
  <conditionalFormatting sqref="H66">
    <cfRule type="cellIs" dxfId="71" priority="68" operator="between">
      <formula>9.5</formula>
      <formula>9.9</formula>
    </cfRule>
    <cfRule type="cellIs" dxfId="70" priority="69" operator="equal">
      <formula>10</formula>
    </cfRule>
  </conditionalFormatting>
  <conditionalFormatting sqref="H66">
    <cfRule type="cellIs" dxfId="69" priority="67" operator="lessThan">
      <formula>6</formula>
    </cfRule>
  </conditionalFormatting>
  <conditionalFormatting sqref="T66:V66">
    <cfRule type="cellIs" dxfId="68" priority="64" operator="greaterThan">
      <formula>97</formula>
    </cfRule>
    <cfRule type="cellIs" dxfId="67" priority="65" operator="between">
      <formula>85</formula>
      <formula>97</formula>
    </cfRule>
    <cfRule type="cellIs" dxfId="66" priority="66" operator="lessThan">
      <formula>60</formula>
    </cfRule>
  </conditionalFormatting>
  <conditionalFormatting sqref="H80">
    <cfRule type="cellIs" dxfId="65" priority="62" operator="between">
      <formula>9.5</formula>
      <formula>9.9</formula>
    </cfRule>
    <cfRule type="cellIs" dxfId="64" priority="63" operator="equal">
      <formula>10</formula>
    </cfRule>
  </conditionalFormatting>
  <conditionalFormatting sqref="H80">
    <cfRule type="cellIs" dxfId="63" priority="61" operator="lessThan">
      <formula>6</formula>
    </cfRule>
  </conditionalFormatting>
  <conditionalFormatting sqref="T80:V80">
    <cfRule type="cellIs" dxfId="62" priority="58" operator="greaterThan">
      <formula>97</formula>
    </cfRule>
    <cfRule type="cellIs" dxfId="61" priority="59" operator="between">
      <formula>85</formula>
      <formula>97</formula>
    </cfRule>
    <cfRule type="cellIs" dxfId="60" priority="60" operator="lessThan">
      <formula>60</formula>
    </cfRule>
  </conditionalFormatting>
  <conditionalFormatting sqref="H125">
    <cfRule type="cellIs" dxfId="59" priority="56" operator="between">
      <formula>9.5</formula>
      <formula>9.9</formula>
    </cfRule>
    <cfRule type="cellIs" dxfId="58" priority="57" operator="equal">
      <formula>10</formula>
    </cfRule>
  </conditionalFormatting>
  <conditionalFormatting sqref="H125">
    <cfRule type="cellIs" dxfId="57" priority="55" operator="lessThan">
      <formula>6</formula>
    </cfRule>
  </conditionalFormatting>
  <conditionalFormatting sqref="T125:V125">
    <cfRule type="cellIs" dxfId="56" priority="52" operator="greaterThan">
      <formula>97</formula>
    </cfRule>
    <cfRule type="cellIs" dxfId="55" priority="53" operator="between">
      <formula>85</formula>
      <formula>97</formula>
    </cfRule>
    <cfRule type="cellIs" dxfId="54" priority="54" operator="lessThan">
      <formula>60</formula>
    </cfRule>
  </conditionalFormatting>
  <conditionalFormatting sqref="H137">
    <cfRule type="cellIs" dxfId="53" priority="50" operator="between">
      <formula>9.5</formula>
      <formula>9.9</formula>
    </cfRule>
    <cfRule type="cellIs" dxfId="52" priority="51" operator="equal">
      <formula>10</formula>
    </cfRule>
  </conditionalFormatting>
  <conditionalFormatting sqref="H137">
    <cfRule type="cellIs" dxfId="51" priority="49" operator="lessThan">
      <formula>6</formula>
    </cfRule>
  </conditionalFormatting>
  <conditionalFormatting sqref="T137:V137">
    <cfRule type="cellIs" dxfId="50" priority="46" operator="greaterThan">
      <formula>97</formula>
    </cfRule>
    <cfRule type="cellIs" dxfId="49" priority="47" operator="between">
      <formula>85</formula>
      <formula>97</formula>
    </cfRule>
    <cfRule type="cellIs" dxfId="48" priority="48" operator="lessThan">
      <formula>60</formula>
    </cfRule>
  </conditionalFormatting>
  <conditionalFormatting sqref="H28">
    <cfRule type="cellIs" dxfId="47" priority="44" operator="between">
      <formula>9.5</formula>
      <formula>9.9</formula>
    </cfRule>
    <cfRule type="cellIs" dxfId="46" priority="45" operator="equal">
      <formula>10</formula>
    </cfRule>
  </conditionalFormatting>
  <conditionalFormatting sqref="H28">
    <cfRule type="cellIs" dxfId="45" priority="43" operator="lessThan">
      <formula>6</formula>
    </cfRule>
  </conditionalFormatting>
  <conditionalFormatting sqref="T28:V28">
    <cfRule type="cellIs" dxfId="44" priority="40" operator="greaterThan">
      <formula>97</formula>
    </cfRule>
    <cfRule type="cellIs" dxfId="43" priority="41" operator="between">
      <formula>85</formula>
      <formula>97</formula>
    </cfRule>
    <cfRule type="cellIs" dxfId="42" priority="42" operator="lessThan">
      <formula>60</formula>
    </cfRule>
  </conditionalFormatting>
  <conditionalFormatting sqref="H68">
    <cfRule type="cellIs" dxfId="41" priority="35" operator="between">
      <formula>9.5</formula>
      <formula>9.9</formula>
    </cfRule>
    <cfRule type="cellIs" dxfId="40" priority="36" operator="equal">
      <formula>10</formula>
    </cfRule>
  </conditionalFormatting>
  <conditionalFormatting sqref="H68">
    <cfRule type="cellIs" dxfId="39" priority="34" operator="lessThan">
      <formula>6</formula>
    </cfRule>
  </conditionalFormatting>
  <conditionalFormatting sqref="T68:V68">
    <cfRule type="cellIs" dxfId="38" priority="31" operator="greaterThan">
      <formula>97</formula>
    </cfRule>
    <cfRule type="cellIs" dxfId="37" priority="32" operator="between">
      <formula>85</formula>
      <formula>97</formula>
    </cfRule>
    <cfRule type="cellIs" dxfId="36" priority="33" operator="lessThan">
      <formula>60</formula>
    </cfRule>
  </conditionalFormatting>
  <conditionalFormatting sqref="H87">
    <cfRule type="cellIs" dxfId="35" priority="29" operator="between">
      <formula>9.5</formula>
      <formula>9.9</formula>
    </cfRule>
    <cfRule type="cellIs" dxfId="34" priority="30" operator="equal">
      <formula>10</formula>
    </cfRule>
  </conditionalFormatting>
  <conditionalFormatting sqref="H87">
    <cfRule type="cellIs" dxfId="33" priority="28" operator="lessThan">
      <formula>6</formula>
    </cfRule>
  </conditionalFormatting>
  <conditionalFormatting sqref="T87:V87">
    <cfRule type="cellIs" dxfId="32" priority="25" operator="greaterThan">
      <formula>97</formula>
    </cfRule>
    <cfRule type="cellIs" dxfId="31" priority="26" operator="between">
      <formula>85</formula>
      <formula>97</formula>
    </cfRule>
    <cfRule type="cellIs" dxfId="30" priority="27" operator="lessThan">
      <formula>60</formula>
    </cfRule>
  </conditionalFormatting>
  <conditionalFormatting sqref="H132">
    <cfRule type="cellIs" dxfId="29" priority="23" operator="between">
      <formula>9.5</formula>
      <formula>9.9</formula>
    </cfRule>
    <cfRule type="cellIs" dxfId="28" priority="24" operator="equal">
      <formula>10</formula>
    </cfRule>
  </conditionalFormatting>
  <conditionalFormatting sqref="H132">
    <cfRule type="cellIs" dxfId="27" priority="22" operator="lessThan">
      <formula>6</formula>
    </cfRule>
  </conditionalFormatting>
  <conditionalFormatting sqref="T132:V132">
    <cfRule type="cellIs" dxfId="26" priority="19" operator="greaterThan">
      <formula>97</formula>
    </cfRule>
    <cfRule type="cellIs" dxfId="25" priority="20" operator="between">
      <formula>85</formula>
      <formula>97</formula>
    </cfRule>
    <cfRule type="cellIs" dxfId="24" priority="21" operator="lessThan">
      <formula>60</formula>
    </cfRule>
  </conditionalFormatting>
  <conditionalFormatting sqref="H12">
    <cfRule type="cellIs" dxfId="23" priority="17" operator="between">
      <formula>9.5</formula>
      <formula>9.9</formula>
    </cfRule>
    <cfRule type="cellIs" dxfId="22" priority="18" operator="equal">
      <formula>10</formula>
    </cfRule>
  </conditionalFormatting>
  <conditionalFormatting sqref="H12">
    <cfRule type="cellIs" dxfId="21" priority="16" operator="lessThan">
      <formula>6</formula>
    </cfRule>
  </conditionalFormatting>
  <conditionalFormatting sqref="T12:V12">
    <cfRule type="cellIs" dxfId="20" priority="13" operator="greaterThan">
      <formula>97</formula>
    </cfRule>
    <cfRule type="cellIs" dxfId="19" priority="14" operator="between">
      <formula>85</formula>
      <formula>97</formula>
    </cfRule>
    <cfRule type="cellIs" dxfId="18" priority="15" operator="lessThan">
      <formula>60</formula>
    </cfRule>
  </conditionalFormatting>
  <conditionalFormatting sqref="H17">
    <cfRule type="cellIs" dxfId="17" priority="11" operator="between">
      <formula>9.5</formula>
      <formula>9.9</formula>
    </cfRule>
    <cfRule type="cellIs" dxfId="16" priority="12" operator="equal">
      <formula>10</formula>
    </cfRule>
  </conditionalFormatting>
  <conditionalFormatting sqref="H17">
    <cfRule type="cellIs" dxfId="15" priority="10" operator="lessThan">
      <formula>6</formula>
    </cfRule>
  </conditionalFormatting>
  <conditionalFormatting sqref="T17:V17">
    <cfRule type="cellIs" dxfId="14" priority="7" operator="greaterThan">
      <formula>97</formula>
    </cfRule>
    <cfRule type="cellIs" dxfId="13" priority="8" operator="between">
      <formula>85</formula>
      <formula>97</formula>
    </cfRule>
    <cfRule type="cellIs" dxfId="12" priority="9" operator="lessThan">
      <formula>60</formula>
    </cfRule>
  </conditionalFormatting>
  <conditionalFormatting sqref="H24">
    <cfRule type="cellIs" dxfId="5" priority="5" operator="between">
      <formula>9.5</formula>
      <formula>9.9</formula>
    </cfRule>
    <cfRule type="cellIs" dxfId="4" priority="6" operator="equal">
      <formula>10</formula>
    </cfRule>
  </conditionalFormatting>
  <conditionalFormatting sqref="H24">
    <cfRule type="cellIs" dxfId="3" priority="4" operator="lessThan">
      <formula>6</formula>
    </cfRule>
  </conditionalFormatting>
  <conditionalFormatting sqref="T24:V24">
    <cfRule type="cellIs" dxfId="2" priority="1" operator="greaterThan">
      <formula>97</formula>
    </cfRule>
    <cfRule type="cellIs" dxfId="1" priority="2" operator="between">
      <formula>85</formula>
      <formula>97</formula>
    </cfRule>
    <cfRule type="cellIs" dxfId="0" priority="3" operator="lessThan">
      <formula>60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109-2國一下</vt:lpstr>
      <vt:lpstr>109-2國二下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amin</cp:lastModifiedBy>
  <cp:lastPrinted>2021-06-23T04:04:44Z</cp:lastPrinted>
  <dcterms:created xsi:type="dcterms:W3CDTF">2020-10-21T01:17:36Z</dcterms:created>
  <dcterms:modified xsi:type="dcterms:W3CDTF">2021-07-01T07:21:04Z</dcterms:modified>
</cp:coreProperties>
</file>